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https://sites.ey.com/sites/EYDGMOVESC03/Shared Documents/2. Tools for the Verification Programme/"/>
    </mc:Choice>
  </mc:AlternateContent>
  <xr:revisionPtr revIDLastSave="312" documentId="13_ncr:1_{688D6E77-60C0-40A1-AAA7-C164C44CC050}" xr6:coauthVersionLast="44" xr6:coauthVersionMax="44" xr10:uidLastSave="{D0BD26D1-DED5-4D7C-AF93-91814608BF36}"/>
  <bookViews>
    <workbookView xWindow="-108" yWindow="-108" windowWidth="23256" windowHeight="12576" xr2:uid="{5FDC3B20-00EA-4D94-B71B-078B3ABC6843}"/>
  </bookViews>
  <sheets>
    <sheet name="User Guidance" sheetId="2" r:id="rId1"/>
    <sheet name="Preliminary Risk Assessment" sheetId="1" r:id="rId2"/>
    <sheet name="Risk Levels" sheetId="4" r:id="rId3"/>
    <sheet name="Determining the Sample" sheetId="5" r:id="rId4"/>
    <sheet name="Sample Size" sheetId="3"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11" i="3" l="1"/>
  <c r="F10" i="3"/>
  <c r="F9" i="3"/>
  <c r="F8" i="3"/>
  <c r="F7" i="3"/>
  <c r="F5" i="3"/>
  <c r="D11" i="3"/>
  <c r="B11" i="3"/>
  <c r="D10" i="3"/>
  <c r="D9" i="3"/>
  <c r="D8" i="3"/>
  <c r="D7" i="3"/>
  <c r="D5" i="3"/>
  <c r="J190" i="3"/>
  <c r="E191" i="3"/>
  <c r="L57" i="3"/>
  <c r="N57" i="3"/>
  <c r="J68" i="3"/>
  <c r="I171" i="3"/>
  <c r="E171" i="3"/>
  <c r="I42" i="3"/>
  <c r="C11" i="3"/>
  <c r="I41" i="3"/>
  <c r="E41" i="3"/>
  <c r="J29" i="3"/>
  <c r="I11" i="1" l="1"/>
  <c r="H5" i="1"/>
  <c r="J5" i="1"/>
  <c r="N5" i="1"/>
  <c r="P5" i="1"/>
  <c r="N7" i="1"/>
  <c r="P7" i="1"/>
  <c r="N8" i="1"/>
  <c r="P8" i="1"/>
  <c r="N9" i="1"/>
  <c r="P9" i="1"/>
  <c r="N10" i="1"/>
  <c r="P10" i="1"/>
  <c r="L11" i="1"/>
  <c r="M11" i="1"/>
  <c r="N11" i="1" s="1"/>
  <c r="E10" i="1"/>
  <c r="E9" i="1"/>
  <c r="E8" i="1"/>
  <c r="E7" i="1"/>
  <c r="E5" i="1"/>
  <c r="J10" i="1"/>
  <c r="J9" i="1"/>
  <c r="J8" i="1"/>
  <c r="J7" i="1"/>
  <c r="H10" i="1"/>
  <c r="H9" i="1"/>
  <c r="H8" i="1"/>
  <c r="H7" i="1"/>
  <c r="G11" i="1"/>
  <c r="F11" i="1"/>
  <c r="C11" i="1"/>
  <c r="B11" i="1"/>
  <c r="D10" i="1"/>
  <c r="D9" i="1"/>
  <c r="D8" i="1"/>
  <c r="D7" i="1"/>
  <c r="D5" i="1"/>
  <c r="O11" i="1" l="1"/>
  <c r="D11" i="1"/>
  <c r="H11" i="1"/>
</calcChain>
</file>

<file path=xl/sharedStrings.xml><?xml version="1.0" encoding="utf-8"?>
<sst xmlns="http://schemas.openxmlformats.org/spreadsheetml/2006/main" count="496" uniqueCount="255">
  <si>
    <t>NSA XX</t>
  </si>
  <si>
    <t>Consolidated reports</t>
  </si>
  <si>
    <t>Cost details</t>
  </si>
  <si>
    <t>Year n-1 
[A]</t>
  </si>
  <si>
    <t>Year n
[B]</t>
  </si>
  <si>
    <t xml:space="preserve">Cost by nature share in total costs for year n
[D]
</t>
  </si>
  <si>
    <t>Year n-1 
[E]</t>
  </si>
  <si>
    <t>Year n
[F]</t>
  </si>
  <si>
    <t>Difference in % 
[G] = ([F}-[E])/[E]</t>
  </si>
  <si>
    <t>Service provider share in %  to total costs declared
[H] = [F]/[B]</t>
  </si>
  <si>
    <t>Cost by nature share in total costs for year n
[I]</t>
  </si>
  <si>
    <t>Justification of the NSA's decision for scoping/ not scoping the cost categories and the service provider in the current verification</t>
  </si>
  <si>
    <t>1.     Detail by nature (in nominal terms)</t>
  </si>
  <si>
    <t>1.1   Staff</t>
  </si>
  <si>
    <t xml:space="preserve">         of which, pension costs</t>
  </si>
  <si>
    <t>1.2   Other operating costs</t>
  </si>
  <si>
    <t>1.3   Depreciation</t>
  </si>
  <si>
    <t>1.4   Cost of capital</t>
  </si>
  <si>
    <t>1.5   Exceptional items</t>
  </si>
  <si>
    <t>1.6   Total costs</t>
  </si>
  <si>
    <t>*source: Table 1 of the Reporting Tables</t>
  </si>
  <si>
    <t>User Guidance</t>
  </si>
  <si>
    <t>General introduction</t>
  </si>
  <si>
    <t>Tabs in this file</t>
  </si>
  <si>
    <t>Tab</t>
  </si>
  <si>
    <t>Description</t>
  </si>
  <si>
    <t>This tab provides guidance and further information for users on how to use this file.</t>
  </si>
  <si>
    <t>Instructions</t>
  </si>
  <si>
    <t>Steps</t>
  </si>
  <si>
    <t>1.</t>
  </si>
  <si>
    <t>2.</t>
  </si>
  <si>
    <t>Input expected</t>
  </si>
  <si>
    <t>Filled-in automatically</t>
  </si>
  <si>
    <t>No input expected - cell content is calculated automatically</t>
  </si>
  <si>
    <t>No input expected</t>
  </si>
  <si>
    <t>To be filled-in by the NSA - information extracted from Reporting Table 1.</t>
  </si>
  <si>
    <t>ANSP1 Name</t>
  </si>
  <si>
    <t>ANSP2 Name</t>
  </si>
  <si>
    <t>This tab is used for the NSAs to detail,  finalise and document their preliminary risk assessments which will impact the sample size and the sampled items to be tested. 
The same format can be used for the annual checks of the actual costs and for the determined costs on 5 year basis.</t>
  </si>
  <si>
    <t>Low</t>
  </si>
  <si>
    <t>legend</t>
  </si>
  <si>
    <t>selected for testing</t>
  </si>
  <si>
    <t>detailed breakdown</t>
  </si>
  <si>
    <t>xxxx</t>
  </si>
  <si>
    <t>not selected for this year's testing</t>
  </si>
  <si>
    <t>ANSP1</t>
  </si>
  <si>
    <t>no</t>
  </si>
  <si>
    <t>name of the employee</t>
  </si>
  <si>
    <t>amount claimed 2018</t>
  </si>
  <si>
    <t>Sorting from highest amounts to the smallest</t>
  </si>
  <si>
    <t>John Doe 1</t>
  </si>
  <si>
    <t>John Doe 4</t>
  </si>
  <si>
    <t>sample size</t>
  </si>
  <si>
    <t>John Doe 2</t>
  </si>
  <si>
    <t>John Doe 14</t>
  </si>
  <si>
    <t>John Doe 3</t>
  </si>
  <si>
    <t>John Doe 11</t>
  </si>
  <si>
    <t>John Doe 5</t>
  </si>
  <si>
    <t>John Doe 16</t>
  </si>
  <si>
    <t>John Doe 6</t>
  </si>
  <si>
    <t>John Doe 12</t>
  </si>
  <si>
    <t>John Doe 7</t>
  </si>
  <si>
    <t>John Doe 8</t>
  </si>
  <si>
    <t>John Doe 13</t>
  </si>
  <si>
    <t>John Doe 9</t>
  </si>
  <si>
    <t>John Doe 10</t>
  </si>
  <si>
    <t>John Doe 17</t>
  </si>
  <si>
    <t>John Doe 18</t>
  </si>
  <si>
    <t>John Doe 15</t>
  </si>
  <si>
    <t>John Doe 19</t>
  </si>
  <si>
    <t>John Doe 21</t>
  </si>
  <si>
    <t>John Doe 20</t>
  </si>
  <si>
    <t>total staff costs</t>
  </si>
  <si>
    <t xml:space="preserve">10% of the total items </t>
  </si>
  <si>
    <t>sampled items would be 3 if 10% of the total items is chosen</t>
  </si>
  <si>
    <t>Scenario 1 - Sample of 10 items</t>
  </si>
  <si>
    <t>Scenario 2 - Sample of 10% of total items</t>
  </si>
  <si>
    <t>this is usually for large number of items (more than 100 items per population)</t>
  </si>
  <si>
    <t>John Doe 22</t>
  </si>
  <si>
    <t>John Doe 23</t>
  </si>
  <si>
    <t>John Doe 24</t>
  </si>
  <si>
    <t>John Doe 25</t>
  </si>
  <si>
    <t>John Doe 26</t>
  </si>
  <si>
    <t>John Doe 27</t>
  </si>
  <si>
    <t>John Doe 28</t>
  </si>
  <si>
    <t>John Doe 29</t>
  </si>
  <si>
    <t>John Doe 30</t>
  </si>
  <si>
    <t>John Doe 31</t>
  </si>
  <si>
    <t>John Doe 32</t>
  </si>
  <si>
    <t>John Doe 33</t>
  </si>
  <si>
    <t>John Doe 34</t>
  </si>
  <si>
    <t>John Doe 35</t>
  </si>
  <si>
    <t>John Doe 36</t>
  </si>
  <si>
    <t>John Doe 37</t>
  </si>
  <si>
    <t>John Doe 38</t>
  </si>
  <si>
    <t>John Doe 39</t>
  </si>
  <si>
    <t>John Doe 40</t>
  </si>
  <si>
    <t>John Doe 41</t>
  </si>
  <si>
    <t>John Doe 42</t>
  </si>
  <si>
    <t>John Doe 43</t>
  </si>
  <si>
    <t>John Doe 44</t>
  </si>
  <si>
    <t>John Doe 45</t>
  </si>
  <si>
    <t>John Doe 46</t>
  </si>
  <si>
    <t>John Doe 47</t>
  </si>
  <si>
    <t>John Doe 48</t>
  </si>
  <si>
    <t>John Doe 49</t>
  </si>
  <si>
    <t>John Doe 50</t>
  </si>
  <si>
    <t>John Doe 51</t>
  </si>
  <si>
    <t>John Doe 52</t>
  </si>
  <si>
    <t>John Doe 53</t>
  </si>
  <si>
    <t>John Doe 54</t>
  </si>
  <si>
    <t>John Doe 55</t>
  </si>
  <si>
    <t>John Doe 56</t>
  </si>
  <si>
    <t>John Doe 57</t>
  </si>
  <si>
    <t>John Doe 58</t>
  </si>
  <si>
    <t>John Doe 59</t>
  </si>
  <si>
    <t>John Doe 60</t>
  </si>
  <si>
    <t>John Doe 61</t>
  </si>
  <si>
    <t>John Doe 62</t>
  </si>
  <si>
    <t>John Doe 63</t>
  </si>
  <si>
    <t>John Doe 64</t>
  </si>
  <si>
    <t>John Doe 65</t>
  </si>
  <si>
    <t>John Doe 66</t>
  </si>
  <si>
    <t>John Doe 67</t>
  </si>
  <si>
    <t>John Doe 68</t>
  </si>
  <si>
    <t>John Doe 69</t>
  </si>
  <si>
    <t>John Doe 70</t>
  </si>
  <si>
    <t>John Doe 71</t>
  </si>
  <si>
    <t>John Doe 72</t>
  </si>
  <si>
    <t>John Doe 73</t>
  </si>
  <si>
    <t>John Doe 74</t>
  </si>
  <si>
    <t>John Doe 75</t>
  </si>
  <si>
    <t>John Doe 76</t>
  </si>
  <si>
    <t>John Doe 77</t>
  </si>
  <si>
    <t>John Doe 78</t>
  </si>
  <si>
    <t>John Doe 79</t>
  </si>
  <si>
    <t>John Doe 80</t>
  </si>
  <si>
    <t>John Doe 81</t>
  </si>
  <si>
    <t>John Doe 82</t>
  </si>
  <si>
    <t>John Doe 83</t>
  </si>
  <si>
    <t>John Doe 84</t>
  </si>
  <si>
    <t>John Doe 85</t>
  </si>
  <si>
    <t>John Doe 86</t>
  </si>
  <si>
    <t>John Doe 87</t>
  </si>
  <si>
    <t>John Doe 88</t>
  </si>
  <si>
    <t>John Doe 89</t>
  </si>
  <si>
    <t>John Doe 90</t>
  </si>
  <si>
    <t>John Doe 91</t>
  </si>
  <si>
    <t>John Doe 92</t>
  </si>
  <si>
    <t>John Doe 93</t>
  </si>
  <si>
    <t>John Doe 94</t>
  </si>
  <si>
    <t>John Doe 95</t>
  </si>
  <si>
    <t>John Doe 96</t>
  </si>
  <si>
    <t>John Doe 97</t>
  </si>
  <si>
    <t>John Doe 98</t>
  </si>
  <si>
    <t>John Doe 99</t>
  </si>
  <si>
    <t>John Doe 100</t>
  </si>
  <si>
    <t>John Doe 101</t>
  </si>
  <si>
    <t>John Doe 102</t>
  </si>
  <si>
    <t>John Doe 103</t>
  </si>
  <si>
    <t>John Doe 104</t>
  </si>
  <si>
    <t>John Doe 105</t>
  </si>
  <si>
    <t>John Doe 106</t>
  </si>
  <si>
    <t>John Doe 107</t>
  </si>
  <si>
    <t>John Doe 108</t>
  </si>
  <si>
    <t>John Doe 109</t>
  </si>
  <si>
    <t>John Doe 110</t>
  </si>
  <si>
    <t>John Doe 111</t>
  </si>
  <si>
    <t>John Doe 112</t>
  </si>
  <si>
    <t>John Doe 113</t>
  </si>
  <si>
    <t>John Doe 114</t>
  </si>
  <si>
    <t>10% of population</t>
  </si>
  <si>
    <t>12 items</t>
  </si>
  <si>
    <t>no of items</t>
  </si>
  <si>
    <t>amount of the sample</t>
  </si>
  <si>
    <t>Rule</t>
  </si>
  <si>
    <t>calculation</t>
  </si>
  <si>
    <t>Scenario 3 - Population of 10 items or less</t>
  </si>
  <si>
    <t>Variances in % 
[C] = ([B}-[A])/[A]</t>
  </si>
  <si>
    <t>Variances in % 
[G] = ([F}-[E])/[E]</t>
  </si>
  <si>
    <t>Step 1</t>
  </si>
  <si>
    <t>Step 2</t>
  </si>
  <si>
    <t>Understand the population:</t>
  </si>
  <si>
    <t>Refer to the Preliminary Risk Assessment tab and to the Examples of sampling tab for the practical implementation</t>
  </si>
  <si>
    <t>Step 3</t>
  </si>
  <si>
    <t>Review the detailed breakdown of cost items per each cost by nature to each service provider.</t>
  </si>
  <si>
    <r>
      <rPr>
        <i/>
        <sz val="9"/>
        <color theme="4" tint="-0.249977111117893"/>
        <rFont val="EYInterstate Light"/>
      </rPr>
      <t>Reconcile the total breakdown with the total amount declared by the service providers per each cost by nature.</t>
    </r>
  </si>
  <si>
    <t>3.1</t>
  </si>
  <si>
    <t>3.2</t>
  </si>
  <si>
    <t>Identify the total number of items per each cost by nature.</t>
  </si>
  <si>
    <t>Concerning staff cost category, collect the detailed cost breakdown per person (if possible).</t>
  </si>
  <si>
    <t>4.1</t>
  </si>
  <si>
    <t>4.2</t>
  </si>
  <si>
    <t>Determine the sample size:</t>
  </si>
  <si>
    <t>3.3</t>
  </si>
  <si>
    <t>Step  4</t>
  </si>
  <si>
    <t>Sort the detailed item list per each cost per nature from the largest amount to the smallest and start selecting from the highest value.</t>
  </si>
  <si>
    <t>4.3</t>
  </si>
  <si>
    <t>Select the 10 highest value items or 10% of the total number of items per cost category, whichever is the highest. If population is less than 10 items, then full population will be tested.</t>
  </si>
  <si>
    <t>Steps to follow when sampling</t>
  </si>
  <si>
    <t>Case: No Unusual Items</t>
  </si>
  <si>
    <t>Risk level</t>
  </si>
  <si>
    <t>Risk Levels</t>
  </si>
  <si>
    <t>Determining the Sample</t>
  </si>
  <si>
    <t>Identification of risk levels affecting the sampling</t>
  </si>
  <si>
    <t>2. Risk of unusual items/ transactions</t>
  </si>
  <si>
    <t>High</t>
  </si>
  <si>
    <t>Variance in %</t>
  </si>
  <si>
    <t>10% - 20%</t>
  </si>
  <si>
    <t>&gt;20%</t>
  </si>
  <si>
    <t>Level of ANSP contribution in %</t>
  </si>
  <si>
    <t>&lt;2%</t>
  </si>
  <si>
    <t>&lt;10%</t>
  </si>
  <si>
    <t>2% - 5%</t>
  </si>
  <si>
    <t>&gt;5%</t>
  </si>
  <si>
    <t xml:space="preserve">3. </t>
  </si>
  <si>
    <t>1. Professional judgement and previous experiences with the ANSP.</t>
  </si>
  <si>
    <t>Non exhaustive list of examples concerning "Unusual items or transactions"</t>
  </si>
  <si>
    <t>NB:</t>
  </si>
  <si>
    <t xml:space="preserve">Rely </t>
  </si>
  <si>
    <t>Not rely</t>
  </si>
  <si>
    <t>Minimal</t>
  </si>
  <si>
    <t>Moderate</t>
  </si>
  <si>
    <t>Refer to the Preliminary Risk Assessment tab and Risk Level tab (Bullet point 2)</t>
  </si>
  <si>
    <t>Refer to the Risk Levels tab (Bullet point 1)</t>
  </si>
  <si>
    <t>Preliminary Risk Assessment (PRA)</t>
  </si>
  <si>
    <t>This tab explains three cases which can be performed in practice depending on the size of the population, on how to determine the sample which will be tested during the verification process.</t>
  </si>
  <si>
    <t xml:space="preserve">4. </t>
  </si>
  <si>
    <t>Identify the level of risk for each element by checking "Risk Levels" tab</t>
  </si>
  <si>
    <t xml:space="preserve">5. </t>
  </si>
  <si>
    <t>This workbook is a tool which needs to be filled in by the NSAs in order to check additional elements while assessing the risk and determining the sample size. 
It provides additional elements which will assisst the NSAs in documenting which service providers and which costs by nature the NSA will verify.</t>
  </si>
  <si>
    <t>Refer to Preliminary Risk Assessment tab for the ANSP contribution in %</t>
  </si>
  <si>
    <t>Refer to Preliminary Risk Assessment tab for the Variances in %</t>
  </si>
  <si>
    <t xml:space="preserve">Transactions with sudden huge variations </t>
  </si>
  <si>
    <t>The size of the item or result in relation to our expectation or to other similar transactions</t>
  </si>
  <si>
    <t>The transaction or result occurs infrequently (i.e., is non-recurring or non-routine).</t>
  </si>
  <si>
    <t>The transaction or result is outside the normal course of business or normal processing (e.g., the transaction is recorded by manual journal entries as opposed to entries that are systematically posted by the entity’s financial system).</t>
  </si>
  <si>
    <t>Risk resulting from ANSPs environment and NSA's previous experiences</t>
  </si>
  <si>
    <t>Work of internal and, or statutory auditors and, or previous NSA audit/ verification reports</t>
  </si>
  <si>
    <t>Sample Size</t>
  </si>
  <si>
    <t>Follow the steps in "Determining the Sample" tab to prepare the information for sampling</t>
  </si>
  <si>
    <t>Define the sample to be verified, by following the guidance in "Sample Size" tab.</t>
  </si>
  <si>
    <t>Refer to "Determining the sample" tab</t>
  </si>
  <si>
    <t xml:space="preserve">When an ANSP has been considered of a high risk nature, then high risk items need to be systematically added in the sample. </t>
  </si>
  <si>
    <t>For ANSPs of a high risk nature (Service providers that contribute more than 5% to the consolidated total costs by nature), the sample will include high risk items or transactions (on top of the sample of 10 items or 10% of total items - whichever is higher).</t>
  </si>
  <si>
    <t>This tab explains how diffferent risks might affect the sample size.
It summarises the risks of mistakes resulting from previous experiences of the NSA with the ANSPs and risks of mistakes resulting from unusual items or trasnactions. A non exhaustive list of unusual items or transactions is presented in the tab for further guidance to the NSAs.</t>
  </si>
  <si>
    <t>This tab explains all the steps needed to follow for defining the samples which will be verified from the NSAs combining the information at NSA's hands.</t>
  </si>
  <si>
    <t>Collect the information of Reporting Table 1 (consolidated and individual figures per each service provider) and fill in the data in "Preliminary Riks Assessment" tab.</t>
  </si>
  <si>
    <t>Fill in the data for each service provider as shown in second tab:
- The formulas will generate the results accordingly;
- Assess the results of the formulas: 
1. variances in % , 
2. the ANSPs share contribution to the consolidated total costs and 
3. the cost by nature share on the ANSP total cost.</t>
  </si>
  <si>
    <t>For ANSPs of a high risk nature (Service providers that reflect a significant high variance in % between the costs of the current year and the previous one), the sample will include high risk items or transactions (on top of the sample of 10 items or 10% of total items - whichever is higher).</t>
  </si>
  <si>
    <t>For ANSPs of a high risk nature (e.g. NSAs know from experience that issues might be faced, service providers do not have reliable control procedures in place, the financial audit team did/didn't cover a specific cost by nature, level of competence and experience of staff, etc), the sample will include high risk items or transactions (on top of the sample of 10 items or 10% of total items - whichever is higher).</t>
  </si>
  <si>
    <r>
      <t>Use of professional judgement on internal controls as well as other audit reports</t>
    </r>
    <r>
      <rPr>
        <sz val="9"/>
        <color theme="4" tint="-0.249977111117893"/>
        <rFont val="EYInterstate Light"/>
      </rPr>
      <t xml:space="preserve"> </t>
    </r>
  </si>
  <si>
    <t xml:space="preserve">Review the costs by nature declared by the service providers and their variances compared with the previous years’ costs. </t>
  </si>
  <si>
    <t>Cells colour coding</t>
  </si>
  <si>
    <t>Colours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</si>
</sst>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_(* #,##0_);_(* \(#,##0\);_(* &quot;-&quot;??_);_(@_)"/>
    <numFmt numFmtId="166" formatCode="0.0%"/>
  </numFmts>
  <fonts count="35" x14ac:knownFonts="1">
    <font>
      <sz val="11"/>
      <color theme="1"/>
      <name val="Calibri"/>
      <family val="2"/>
      <scheme val="minor"/>
    </font>
    <font>
      <sz val="11"/>
      <color theme="1"/>
      <name val="Calibri"/>
      <family val="2"/>
      <scheme val="minor"/>
    </font>
    <font>
      <sz val="9"/>
      <color theme="1"/>
      <name val="EYInterstate Light"/>
    </font>
    <font>
      <b/>
      <sz val="9"/>
      <color theme="1"/>
      <name val="EYInterstate Light"/>
    </font>
    <font>
      <sz val="11"/>
      <color indexed="8"/>
      <name val="Calibri"/>
      <family val="2"/>
    </font>
    <font>
      <b/>
      <sz val="9"/>
      <name val="EYInterstate Light"/>
    </font>
    <font>
      <sz val="10"/>
      <name val="Arial"/>
      <family val="2"/>
    </font>
    <font>
      <sz val="9"/>
      <name val="EYInterstate Light"/>
    </font>
    <font>
      <sz val="9"/>
      <color rgb="FF0000FF"/>
      <name val="EYInterstate Light"/>
    </font>
    <font>
      <i/>
      <sz val="9"/>
      <color theme="1"/>
      <name val="EYInterstate Light"/>
    </font>
    <font>
      <sz val="8"/>
      <name val="Calibri"/>
      <family val="2"/>
      <scheme val="minor"/>
    </font>
    <font>
      <b/>
      <sz val="16"/>
      <name val="EYInterstate Light"/>
    </font>
    <font>
      <sz val="11"/>
      <color theme="1"/>
      <name val="EYInterstate Light"/>
    </font>
    <font>
      <b/>
      <i/>
      <sz val="8"/>
      <color indexed="8"/>
      <name val="EYInterstate Light"/>
    </font>
    <font>
      <sz val="9"/>
      <color rgb="FFFF0000"/>
      <name val="EYInterstate Light"/>
    </font>
    <font>
      <b/>
      <i/>
      <sz val="9"/>
      <color indexed="8"/>
      <name val="EYInterstate Light"/>
    </font>
    <font>
      <b/>
      <sz val="9"/>
      <color rgb="FFFF0000"/>
      <name val="EYInterstate Light"/>
    </font>
    <font>
      <b/>
      <sz val="9"/>
      <color theme="4" tint="-0.249977111117893"/>
      <name val="EYInterstate Light"/>
    </font>
    <font>
      <i/>
      <sz val="9"/>
      <color theme="4" tint="-0.249977111117893"/>
      <name val="EYInterstate Light"/>
    </font>
    <font>
      <sz val="9"/>
      <color theme="4" tint="-0.249977111117893"/>
      <name val="EYInterstate Light"/>
    </font>
    <font>
      <i/>
      <sz val="9"/>
      <name val="EYInterstate Light"/>
    </font>
    <font>
      <b/>
      <sz val="11"/>
      <color theme="4" tint="-0.249977111117893"/>
      <name val="EYInterstate Light"/>
    </font>
    <font>
      <sz val="11"/>
      <color theme="4" tint="-0.249977111117893"/>
      <name val="EYInterstate Light"/>
    </font>
    <font>
      <b/>
      <u/>
      <sz val="11"/>
      <color theme="4" tint="-0.249977111117893"/>
      <name val="EYInterstate Light"/>
    </font>
    <font>
      <u/>
      <sz val="11"/>
      <color theme="4" tint="-0.249977111117893"/>
      <name val="EYInterstate Light"/>
    </font>
    <font>
      <i/>
      <sz val="11"/>
      <color theme="4" tint="-0.249977111117893"/>
      <name val="EYInterstate Light"/>
    </font>
    <font>
      <i/>
      <sz val="8"/>
      <name val="EYInterstate Light"/>
    </font>
    <font>
      <b/>
      <i/>
      <sz val="8"/>
      <name val="EYInterstate Light"/>
    </font>
    <font>
      <i/>
      <sz val="10"/>
      <color theme="4" tint="-0.249977111117893"/>
      <name val="EYInterstate Light"/>
    </font>
    <font>
      <i/>
      <sz val="10"/>
      <color rgb="FFFF0000"/>
      <name val="EYInterstate Light"/>
    </font>
    <font>
      <sz val="10"/>
      <color theme="4" tint="-0.249977111117893"/>
      <name val="EYInterstate Light"/>
    </font>
    <font>
      <b/>
      <u/>
      <sz val="10"/>
      <color theme="4" tint="-0.249977111117893"/>
      <name val="EYInterstate Light"/>
    </font>
    <font>
      <b/>
      <sz val="10"/>
      <color theme="4" tint="-0.249977111117893"/>
      <name val="EYInterstate Light"/>
    </font>
    <font>
      <b/>
      <i/>
      <u/>
      <sz val="10"/>
      <color theme="4" tint="-0.249977111117893"/>
      <name val="EYInterstate Light"/>
    </font>
    <font>
      <b/>
      <sz val="11"/>
      <color theme="0"/>
      <name val="EYInterstate Light"/>
    </font>
  </fonts>
  <fills count="16">
    <fill>
      <patternFill patternType="none"/>
    </fill>
    <fill>
      <patternFill patternType="gray125"/>
    </fill>
    <fill>
      <patternFill patternType="solid">
        <fgColor rgb="FF92D050"/>
        <bgColor indexed="64"/>
      </patternFill>
    </fill>
    <fill>
      <patternFill patternType="gray0625">
        <fgColor indexed="9"/>
        <bgColor theme="7" tint="0.79998168889431442"/>
      </patternFill>
    </fill>
    <fill>
      <patternFill patternType="solid">
        <fgColor rgb="FFFFFFCC"/>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249977111117893"/>
        <bgColor indexed="64"/>
      </patternFill>
    </fill>
    <fill>
      <patternFill patternType="darkUp">
        <fgColor indexed="55"/>
        <bgColor indexed="22"/>
      </patternFill>
    </fill>
    <fill>
      <patternFill patternType="solid">
        <fgColor rgb="FFFFC000"/>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9" tint="0.59999389629810485"/>
        <bgColor indexed="64"/>
      </patternFill>
    </fill>
    <fill>
      <patternFill patternType="solid">
        <fgColor theme="4" tint="0.79998168889431442"/>
        <bgColor indexed="64"/>
      </patternFill>
    </fill>
    <fill>
      <patternFill patternType="solid">
        <fgColor rgb="FF004494"/>
        <bgColor indexed="64"/>
      </patternFill>
    </fill>
  </fills>
  <borders count="6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hair">
        <color indexed="64"/>
      </left>
      <right/>
      <top/>
      <bottom style="hair">
        <color indexed="64"/>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hair">
        <color indexed="64"/>
      </left>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top style="hair">
        <color indexed="64"/>
      </top>
      <bottom/>
      <diagonal/>
    </border>
    <border>
      <left style="medium">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indexed="64"/>
      </left>
      <right style="hair">
        <color auto="1"/>
      </right>
      <top/>
      <bottom style="thin">
        <color indexed="64"/>
      </bottom>
      <diagonal/>
    </border>
    <border>
      <left style="hair">
        <color auto="1"/>
      </left>
      <right style="hair">
        <color auto="1"/>
      </right>
      <top/>
      <bottom style="thin">
        <color indexed="64"/>
      </bottom>
      <diagonal/>
    </border>
    <border>
      <left style="hair">
        <color auto="1"/>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auto="1"/>
      </right>
      <top style="thin">
        <color auto="1"/>
      </top>
      <bottom style="thin">
        <color auto="1"/>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right/>
      <top/>
      <bottom style="medium">
        <color indexed="64"/>
      </bottom>
      <diagonal/>
    </border>
    <border>
      <left style="hair">
        <color indexed="64"/>
      </left>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style="hair">
        <color indexed="64"/>
      </right>
      <top/>
      <bottom/>
      <diagonal/>
    </border>
    <border>
      <left style="thin">
        <color indexed="64"/>
      </left>
      <right style="hair">
        <color indexed="64"/>
      </right>
      <top style="medium">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top style="hair">
        <color indexed="64"/>
      </top>
      <bottom style="medium">
        <color indexed="64"/>
      </bottom>
      <diagonal/>
    </border>
    <border>
      <left style="hair">
        <color indexed="64"/>
      </left>
      <right style="hair">
        <color indexed="64"/>
      </right>
      <top style="thin">
        <color indexed="64"/>
      </top>
      <bottom/>
      <diagonal/>
    </border>
    <border>
      <left style="hair">
        <color indexed="64"/>
      </left>
      <right style="hair">
        <color indexed="64"/>
      </right>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s>
  <cellStyleXfs count="6">
    <xf numFmtId="0" fontId="0" fillId="0" borderId="0"/>
    <xf numFmtId="9" fontId="1" fillId="0" borderId="0" applyFont="0" applyFill="0" applyBorder="0" applyAlignment="0" applyProtection="0"/>
    <xf numFmtId="0" fontId="4" fillId="0" borderId="0"/>
    <xf numFmtId="0" fontId="6" fillId="0" borderId="0"/>
    <xf numFmtId="0" fontId="1" fillId="0" borderId="0"/>
    <xf numFmtId="164" fontId="1" fillId="0" borderId="0" applyFont="0" applyFill="0" applyBorder="0" applyAlignment="0" applyProtection="0"/>
  </cellStyleXfs>
  <cellXfs count="185">
    <xf numFmtId="0" fontId="0" fillId="0" borderId="0" xfId="0"/>
    <xf numFmtId="0" fontId="2" fillId="0" borderId="0" xfId="0" applyFont="1"/>
    <xf numFmtId="0" fontId="3" fillId="0" borderId="0" xfId="0" applyFont="1"/>
    <xf numFmtId="0" fontId="5" fillId="3" borderId="1" xfId="2"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0" borderId="7" xfId="3" applyFont="1" applyBorder="1" applyAlignment="1">
      <alignment vertical="center"/>
    </xf>
    <xf numFmtId="0" fontId="7" fillId="0" borderId="11" xfId="3" applyFont="1" applyBorder="1" applyAlignment="1">
      <alignment vertical="center"/>
    </xf>
    <xf numFmtId="3" fontId="7" fillId="0" borderId="12" xfId="0" applyNumberFormat="1" applyFont="1" applyBorder="1" applyAlignment="1">
      <alignment vertical="center" shrinkToFit="1"/>
    </xf>
    <xf numFmtId="3" fontId="7" fillId="0" borderId="13" xfId="0" applyNumberFormat="1" applyFont="1" applyBorder="1" applyAlignment="1">
      <alignment vertical="center" shrinkToFit="1"/>
    </xf>
    <xf numFmtId="10" fontId="7" fillId="0" borderId="14" xfId="1" applyNumberFormat="1" applyFont="1" applyBorder="1" applyAlignment="1">
      <alignment vertical="center" shrinkToFit="1"/>
    </xf>
    <xf numFmtId="0" fontId="7" fillId="0" borderId="15" xfId="3" applyFont="1" applyBorder="1" applyAlignment="1">
      <alignment vertical="center"/>
    </xf>
    <xf numFmtId="3" fontId="7" fillId="5" borderId="16" xfId="3" applyNumberFormat="1" applyFont="1" applyFill="1" applyBorder="1" applyAlignment="1">
      <alignment vertical="center" shrinkToFit="1"/>
    </xf>
    <xf numFmtId="3" fontId="8" fillId="5" borderId="17" xfId="3" applyNumberFormat="1" applyFont="1" applyFill="1" applyBorder="1" applyAlignment="1">
      <alignment vertical="center" shrinkToFit="1"/>
    </xf>
    <xf numFmtId="10" fontId="7" fillId="5" borderId="18" xfId="1" applyNumberFormat="1" applyFont="1" applyFill="1" applyBorder="1" applyAlignment="1">
      <alignment vertical="center" shrinkToFit="1"/>
    </xf>
    <xf numFmtId="3" fontId="7" fillId="0" borderId="16" xfId="0" applyNumberFormat="1" applyFont="1" applyBorder="1" applyAlignment="1">
      <alignment vertical="center" shrinkToFit="1"/>
    </xf>
    <xf numFmtId="3" fontId="7" fillId="0" borderId="17" xfId="0" applyNumberFormat="1" applyFont="1" applyBorder="1" applyAlignment="1">
      <alignment vertical="center" shrinkToFit="1"/>
    </xf>
    <xf numFmtId="10" fontId="7" fillId="0" borderId="18" xfId="1" applyNumberFormat="1" applyFont="1" applyBorder="1" applyAlignment="1">
      <alignment vertical="center" shrinkToFit="1"/>
    </xf>
    <xf numFmtId="0" fontId="7" fillId="0" borderId="19" xfId="3" applyFont="1" applyBorder="1" applyAlignment="1">
      <alignment vertical="center"/>
    </xf>
    <xf numFmtId="3" fontId="7" fillId="0" borderId="20" xfId="0" applyNumberFormat="1" applyFont="1" applyBorder="1" applyAlignment="1">
      <alignment vertical="center" shrinkToFit="1"/>
    </xf>
    <xf numFmtId="3" fontId="7" fillId="0" borderId="21" xfId="0" applyNumberFormat="1" applyFont="1" applyBorder="1" applyAlignment="1">
      <alignment vertical="center" shrinkToFit="1"/>
    </xf>
    <xf numFmtId="10" fontId="7" fillId="0" borderId="22" xfId="1" applyNumberFormat="1" applyFont="1" applyBorder="1" applyAlignment="1">
      <alignment vertical="center" shrinkToFit="1"/>
    </xf>
    <xf numFmtId="0" fontId="5" fillId="0" borderId="23" xfId="3" applyFont="1" applyBorder="1" applyAlignment="1">
      <alignment horizontal="left" vertical="center"/>
    </xf>
    <xf numFmtId="3" fontId="5" fillId="4" borderId="23" xfId="3" applyNumberFormat="1" applyFont="1" applyFill="1" applyBorder="1" applyAlignment="1">
      <alignment vertical="center" shrinkToFit="1"/>
    </xf>
    <xf numFmtId="3" fontId="5" fillId="4" borderId="24" xfId="3" applyNumberFormat="1" applyFont="1" applyFill="1" applyBorder="1" applyAlignment="1">
      <alignment vertical="center" shrinkToFit="1"/>
    </xf>
    <xf numFmtId="10" fontId="5" fillId="0" borderId="25" xfId="1" applyNumberFormat="1" applyFont="1" applyBorder="1" applyAlignment="1">
      <alignment vertical="center" shrinkToFit="1"/>
    </xf>
    <xf numFmtId="0" fontId="9" fillId="0" borderId="0" xfId="0" applyFont="1"/>
    <xf numFmtId="9" fontId="7" fillId="4" borderId="13" xfId="1" applyFont="1" applyFill="1" applyBorder="1" applyAlignment="1">
      <alignment vertical="center" shrinkToFit="1"/>
    </xf>
    <xf numFmtId="9" fontId="8" fillId="5" borderId="17" xfId="1" applyFont="1" applyFill="1" applyBorder="1" applyAlignment="1">
      <alignment vertical="center" shrinkToFit="1"/>
    </xf>
    <xf numFmtId="9" fontId="7" fillId="4" borderId="17" xfId="1" applyFont="1" applyFill="1" applyBorder="1" applyAlignment="1">
      <alignment vertical="center" shrinkToFit="1"/>
    </xf>
    <xf numFmtId="9" fontId="7" fillId="4" borderId="11" xfId="1" applyFont="1" applyFill="1" applyBorder="1" applyAlignment="1">
      <alignment vertical="center" shrinkToFit="1"/>
    </xf>
    <xf numFmtId="9" fontId="8" fillId="5" borderId="15" xfId="1" applyFont="1" applyFill="1" applyBorder="1" applyAlignment="1">
      <alignment vertical="center" shrinkToFit="1"/>
    </xf>
    <xf numFmtId="9" fontId="7" fillId="4" borderId="15" xfId="1" applyFont="1" applyFill="1" applyBorder="1" applyAlignment="1">
      <alignment vertical="center" shrinkToFit="1"/>
    </xf>
    <xf numFmtId="0" fontId="12" fillId="0" borderId="0" xfId="0" applyFont="1"/>
    <xf numFmtId="0" fontId="3" fillId="0" borderId="23" xfId="0" applyFont="1" applyBorder="1"/>
    <xf numFmtId="0" fontId="3" fillId="0" borderId="24" xfId="0" applyFont="1" applyBorder="1"/>
    <xf numFmtId="0" fontId="3" fillId="0" borderId="25" xfId="0" applyFont="1" applyBorder="1"/>
    <xf numFmtId="0" fontId="7" fillId="0" borderId="41" xfId="3" applyFont="1" applyBorder="1" applyAlignment="1">
      <alignment vertical="center"/>
    </xf>
    <xf numFmtId="3" fontId="7" fillId="0" borderId="45" xfId="0" applyNumberFormat="1" applyFont="1" applyBorder="1" applyAlignment="1">
      <alignment vertical="center" shrinkToFit="1"/>
    </xf>
    <xf numFmtId="0" fontId="2" fillId="0" borderId="46" xfId="0" applyFont="1" applyBorder="1"/>
    <xf numFmtId="165" fontId="2" fillId="0" borderId="47" xfId="5" applyNumberFormat="1" applyFont="1" applyBorder="1"/>
    <xf numFmtId="0" fontId="14" fillId="0" borderId="0" xfId="0" applyFont="1"/>
    <xf numFmtId="165" fontId="14" fillId="0" borderId="0" xfId="5" applyNumberFormat="1" applyFont="1"/>
    <xf numFmtId="3" fontId="2" fillId="0" borderId="0" xfId="0" applyNumberFormat="1" applyFont="1"/>
    <xf numFmtId="0" fontId="2" fillId="0" borderId="48" xfId="0" applyFont="1" applyBorder="1"/>
    <xf numFmtId="0" fontId="2" fillId="0" borderId="44" xfId="0" applyFont="1" applyBorder="1"/>
    <xf numFmtId="165" fontId="2" fillId="0" borderId="49" xfId="5" applyNumberFormat="1" applyFont="1" applyBorder="1"/>
    <xf numFmtId="165" fontId="3" fillId="0" borderId="0" xfId="5" applyNumberFormat="1" applyFont="1"/>
    <xf numFmtId="165" fontId="2" fillId="0" borderId="0" xfId="0" applyNumberFormat="1" applyFont="1"/>
    <xf numFmtId="9" fontId="14" fillId="0" borderId="0" xfId="0" applyNumberFormat="1" applyFont="1"/>
    <xf numFmtId="0" fontId="14" fillId="0" borderId="0" xfId="0" applyNumberFormat="1" applyFont="1"/>
    <xf numFmtId="0" fontId="2" fillId="0" borderId="1" xfId="0" applyFont="1" applyBorder="1"/>
    <xf numFmtId="0" fontId="2" fillId="0" borderId="2" xfId="0" applyFont="1" applyBorder="1"/>
    <xf numFmtId="165" fontId="2" fillId="0" borderId="3" xfId="5" applyNumberFormat="1" applyFont="1" applyBorder="1"/>
    <xf numFmtId="0" fontId="2" fillId="0" borderId="0" xfId="0" applyFont="1" applyBorder="1"/>
    <xf numFmtId="0" fontId="14" fillId="0" borderId="46" xfId="0" applyFont="1" applyBorder="1"/>
    <xf numFmtId="0" fontId="14" fillId="0" borderId="0" xfId="0" applyFont="1" applyBorder="1"/>
    <xf numFmtId="165" fontId="14" fillId="0" borderId="47" xfId="5" applyNumberFormat="1" applyFont="1" applyBorder="1"/>
    <xf numFmtId="0" fontId="14" fillId="0" borderId="48" xfId="0" applyFont="1" applyBorder="1"/>
    <xf numFmtId="0" fontId="14" fillId="0" borderId="44" xfId="0" applyFont="1" applyBorder="1"/>
    <xf numFmtId="165" fontId="14" fillId="0" borderId="49" xfId="5" applyNumberFormat="1" applyFont="1" applyBorder="1"/>
    <xf numFmtId="0" fontId="16" fillId="0" borderId="0" xfId="0" applyFont="1"/>
    <xf numFmtId="0" fontId="3" fillId="0" borderId="1" xfId="0" applyFont="1" applyBorder="1"/>
    <xf numFmtId="0" fontId="3" fillId="0" borderId="2" xfId="0" applyFont="1" applyBorder="1"/>
    <xf numFmtId="0" fontId="3" fillId="0" borderId="3" xfId="0" applyFont="1" applyBorder="1"/>
    <xf numFmtId="165" fontId="2" fillId="0" borderId="49" xfId="0" applyNumberFormat="1" applyFont="1" applyBorder="1"/>
    <xf numFmtId="0" fontId="17" fillId="0" borderId="0" xfId="0" applyFont="1" applyAlignment="1">
      <alignment horizontal="left" vertical="center" indent="2" readingOrder="1"/>
    </xf>
    <xf numFmtId="0" fontId="17" fillId="0" borderId="0" xfId="0" applyFont="1" applyAlignment="1">
      <alignment horizontal="left" vertical="center" readingOrder="1"/>
    </xf>
    <xf numFmtId="0" fontId="19" fillId="0" borderId="0" xfId="0" applyFont="1" applyAlignment="1">
      <alignment horizontal="left" vertical="center" indent="2" readingOrder="1"/>
    </xf>
    <xf numFmtId="0" fontId="19" fillId="0" borderId="0" xfId="0" applyFont="1" applyAlignment="1">
      <alignment horizontal="left" vertical="center" readingOrder="1"/>
    </xf>
    <xf numFmtId="0" fontId="19" fillId="0" borderId="0" xfId="0" applyFont="1" applyAlignment="1">
      <alignment horizontal="left" vertical="center" indent="5" readingOrder="1"/>
    </xf>
    <xf numFmtId="0" fontId="20" fillId="0" borderId="0" xfId="0" applyFont="1" applyAlignment="1">
      <alignment horizontal="left" vertical="center" readingOrder="1"/>
    </xf>
    <xf numFmtId="0" fontId="21" fillId="0" borderId="0" xfId="0" applyFont="1"/>
    <xf numFmtId="0" fontId="22" fillId="0" borderId="0" xfId="0" applyFont="1"/>
    <xf numFmtId="0" fontId="23" fillId="0" borderId="0" xfId="0" applyFont="1"/>
    <xf numFmtId="0" fontId="24" fillId="0" borderId="0" xfId="0" applyFont="1"/>
    <xf numFmtId="0" fontId="25" fillId="0" borderId="0" xfId="0" applyFont="1" applyAlignment="1">
      <alignment horizontal="right"/>
    </xf>
    <xf numFmtId="0" fontId="26" fillId="0" borderId="0" xfId="4" applyFont="1" applyAlignment="1">
      <alignment vertical="top" wrapText="1"/>
    </xf>
    <xf numFmtId="0" fontId="27" fillId="8" borderId="32" xfId="4" applyFont="1" applyFill="1" applyBorder="1" applyAlignment="1">
      <alignment horizontal="left" vertical="center" wrapText="1"/>
    </xf>
    <xf numFmtId="0" fontId="27" fillId="5" borderId="34" xfId="4" applyFont="1" applyFill="1" applyBorder="1" applyAlignment="1">
      <alignment horizontal="left" vertical="center" wrapText="1"/>
    </xf>
    <xf numFmtId="0" fontId="27" fillId="5" borderId="36" xfId="4" applyFont="1" applyFill="1" applyBorder="1" applyAlignment="1">
      <alignment horizontal="left" vertical="center" wrapText="1"/>
    </xf>
    <xf numFmtId="0" fontId="27" fillId="0" borderId="41" xfId="4" applyFont="1" applyBorder="1" applyAlignment="1">
      <alignment horizontal="left" vertical="center" wrapText="1"/>
    </xf>
    <xf numFmtId="0" fontId="27" fillId="4" borderId="34" xfId="4" applyFont="1" applyFill="1" applyBorder="1" applyAlignment="1">
      <alignment horizontal="left" vertical="center" wrapText="1"/>
    </xf>
    <xf numFmtId="0" fontId="13" fillId="9" borderId="36" xfId="0" applyFont="1" applyFill="1" applyBorder="1" applyAlignment="1" applyProtection="1">
      <alignment horizontal="left" vertical="center" wrapText="1"/>
      <protection locked="0"/>
    </xf>
    <xf numFmtId="0" fontId="2" fillId="14" borderId="1" xfId="0" applyFont="1" applyFill="1" applyBorder="1"/>
    <xf numFmtId="0" fontId="2" fillId="14" borderId="2" xfId="0" applyFont="1" applyFill="1" applyBorder="1"/>
    <xf numFmtId="165" fontId="2" fillId="14" borderId="3" xfId="5" applyNumberFormat="1" applyFont="1" applyFill="1" applyBorder="1"/>
    <xf numFmtId="0" fontId="2" fillId="14" borderId="46" xfId="0" applyFont="1" applyFill="1" applyBorder="1"/>
    <xf numFmtId="0" fontId="2" fillId="14" borderId="0" xfId="0" applyFont="1" applyFill="1" applyBorder="1"/>
    <xf numFmtId="165" fontId="2" fillId="14" borderId="47" xfId="5" applyNumberFormat="1" applyFont="1" applyFill="1" applyBorder="1"/>
    <xf numFmtId="165" fontId="2" fillId="14" borderId="0" xfId="0" applyNumberFormat="1" applyFont="1" applyFill="1"/>
    <xf numFmtId="0" fontId="2" fillId="14" borderId="0" xfId="0" applyFont="1" applyFill="1"/>
    <xf numFmtId="0" fontId="2" fillId="14" borderId="48" xfId="0" applyFont="1" applyFill="1" applyBorder="1"/>
    <xf numFmtId="0" fontId="2" fillId="14" borderId="44" xfId="0" applyFont="1" applyFill="1" applyBorder="1"/>
    <xf numFmtId="165" fontId="2" fillId="14" borderId="49" xfId="5" applyNumberFormat="1" applyFont="1" applyFill="1" applyBorder="1"/>
    <xf numFmtId="165" fontId="3" fillId="14" borderId="0" xfId="0" applyNumberFormat="1" applyFont="1" applyFill="1"/>
    <xf numFmtId="0" fontId="18" fillId="0" borderId="0" xfId="0" applyFont="1" applyAlignment="1">
      <alignment horizontal="right"/>
    </xf>
    <xf numFmtId="0" fontId="17" fillId="0" borderId="0" xfId="0" applyFont="1"/>
    <xf numFmtId="0" fontId="19" fillId="0" borderId="0" xfId="0" applyFont="1" applyAlignment="1">
      <alignment horizontal="right"/>
    </xf>
    <xf numFmtId="166" fontId="7" fillId="4" borderId="13" xfId="1" applyNumberFormat="1" applyFont="1" applyFill="1" applyBorder="1" applyAlignment="1">
      <alignment vertical="center" shrinkToFit="1"/>
    </xf>
    <xf numFmtId="166" fontId="8" fillId="5" borderId="17" xfId="1" applyNumberFormat="1" applyFont="1" applyFill="1" applyBorder="1" applyAlignment="1">
      <alignment vertical="center" shrinkToFit="1"/>
    </xf>
    <xf numFmtId="166" fontId="7" fillId="4" borderId="17" xfId="1" applyNumberFormat="1" applyFont="1" applyFill="1" applyBorder="1" applyAlignment="1">
      <alignment vertical="center" shrinkToFit="1"/>
    </xf>
    <xf numFmtId="166" fontId="7" fillId="4" borderId="21" xfId="1" applyNumberFormat="1" applyFont="1" applyFill="1" applyBorder="1" applyAlignment="1">
      <alignment vertical="center" shrinkToFit="1"/>
    </xf>
    <xf numFmtId="166" fontId="5" fillId="4" borderId="24" xfId="1" applyNumberFormat="1" applyFont="1" applyFill="1" applyBorder="1" applyAlignment="1">
      <alignment vertical="center" shrinkToFit="1"/>
    </xf>
    <xf numFmtId="9" fontId="7" fillId="4" borderId="59" xfId="1" applyFont="1" applyFill="1" applyBorder="1" applyAlignment="1">
      <alignment vertical="center" shrinkToFit="1"/>
    </xf>
    <xf numFmtId="166" fontId="15" fillId="9" borderId="60" xfId="0" applyNumberFormat="1" applyFont="1" applyFill="1" applyBorder="1" applyAlignment="1" applyProtection="1">
      <alignment vertical="center" wrapText="1"/>
      <protection locked="0"/>
    </xf>
    <xf numFmtId="3" fontId="5" fillId="4" borderId="44" xfId="3" applyNumberFormat="1" applyFont="1" applyFill="1" applyBorder="1" applyAlignment="1">
      <alignment vertical="center" shrinkToFit="1"/>
    </xf>
    <xf numFmtId="9" fontId="5" fillId="4" borderId="44" xfId="1" applyFont="1" applyFill="1" applyBorder="1" applyAlignment="1">
      <alignment vertical="center" shrinkToFit="1"/>
    </xf>
    <xf numFmtId="10" fontId="5" fillId="0" borderId="49" xfId="1" applyNumberFormat="1" applyFont="1" applyBorder="1" applyAlignment="1">
      <alignment vertical="center" shrinkToFit="1"/>
    </xf>
    <xf numFmtId="3" fontId="7" fillId="0" borderId="61" xfId="0" applyNumberFormat="1" applyFont="1" applyBorder="1" applyAlignment="1">
      <alignment vertical="center" shrinkToFit="1"/>
    </xf>
    <xf numFmtId="3" fontId="7" fillId="0" borderId="62" xfId="0" applyNumberFormat="1" applyFont="1" applyBorder="1" applyAlignment="1">
      <alignment vertical="center" shrinkToFit="1"/>
    </xf>
    <xf numFmtId="9" fontId="7" fillId="4" borderId="62" xfId="1" applyFont="1" applyFill="1" applyBorder="1" applyAlignment="1">
      <alignment vertical="center" shrinkToFit="1"/>
    </xf>
    <xf numFmtId="10" fontId="7" fillId="0" borderId="63" xfId="1" applyNumberFormat="1" applyFont="1" applyBorder="1" applyAlignment="1">
      <alignment vertical="center" shrinkToFit="1"/>
    </xf>
    <xf numFmtId="3" fontId="5" fillId="4" borderId="48" xfId="3" applyNumberFormat="1" applyFont="1" applyFill="1" applyBorder="1" applyAlignment="1">
      <alignment vertical="center" shrinkToFit="1"/>
    </xf>
    <xf numFmtId="9" fontId="7" fillId="4" borderId="14" xfId="1" applyFont="1" applyFill="1" applyBorder="1" applyAlignment="1">
      <alignment vertical="center" shrinkToFit="1"/>
    </xf>
    <xf numFmtId="9" fontId="8" fillId="5" borderId="18" xfId="1" applyFont="1" applyFill="1" applyBorder="1" applyAlignment="1">
      <alignment vertical="center" shrinkToFit="1"/>
    </xf>
    <xf numFmtId="9" fontId="7" fillId="4" borderId="18" xfId="1" applyFont="1" applyFill="1" applyBorder="1" applyAlignment="1">
      <alignment vertical="center" shrinkToFit="1"/>
    </xf>
    <xf numFmtId="9" fontId="7" fillId="4" borderId="63" xfId="1" applyFont="1" applyFill="1" applyBorder="1" applyAlignment="1">
      <alignment vertical="center" shrinkToFit="1"/>
    </xf>
    <xf numFmtId="9" fontId="7" fillId="4" borderId="64" xfId="1" applyFont="1" applyFill="1" applyBorder="1" applyAlignment="1">
      <alignment vertical="center" shrinkToFit="1"/>
    </xf>
    <xf numFmtId="0" fontId="13" fillId="9" borderId="67" xfId="0" applyFont="1" applyFill="1" applyBorder="1" applyAlignment="1" applyProtection="1">
      <alignment vertical="center"/>
      <protection locked="0"/>
    </xf>
    <xf numFmtId="0" fontId="13" fillId="9" borderId="68" xfId="0" applyFont="1" applyFill="1" applyBorder="1" applyAlignment="1" applyProtection="1">
      <alignment vertical="center"/>
      <protection locked="0"/>
    </xf>
    <xf numFmtId="0" fontId="28" fillId="0" borderId="0" xfId="0" applyFont="1"/>
    <xf numFmtId="0" fontId="29" fillId="0" borderId="0" xfId="0" applyFont="1"/>
    <xf numFmtId="0" fontId="30" fillId="0" borderId="0" xfId="0" applyFont="1" applyAlignment="1">
      <alignment horizontal="right"/>
    </xf>
    <xf numFmtId="0" fontId="30" fillId="0" borderId="0" xfId="0" applyFont="1"/>
    <xf numFmtId="0" fontId="31" fillId="0" borderId="0" xfId="0" applyFont="1"/>
    <xf numFmtId="0" fontId="32" fillId="0" borderId="0" xfId="0" applyFont="1"/>
    <xf numFmtId="0" fontId="30" fillId="0" borderId="0" xfId="0" applyFont="1" applyAlignment="1">
      <alignment wrapText="1"/>
    </xf>
    <xf numFmtId="0" fontId="32" fillId="0" borderId="32" xfId="0" applyFont="1" applyBorder="1"/>
    <xf numFmtId="0" fontId="30" fillId="13" borderId="32" xfId="0" applyFont="1" applyFill="1" applyBorder="1"/>
    <xf numFmtId="0" fontId="30" fillId="12" borderId="32" xfId="0" applyFont="1" applyFill="1" applyBorder="1"/>
    <xf numFmtId="0" fontId="30" fillId="11" borderId="32" xfId="0" applyFont="1" applyFill="1" applyBorder="1"/>
    <xf numFmtId="0" fontId="30" fillId="10" borderId="32" xfId="0" applyFont="1" applyFill="1" applyBorder="1"/>
    <xf numFmtId="0" fontId="32" fillId="0" borderId="50" xfId="0" applyFont="1" applyBorder="1"/>
    <xf numFmtId="0" fontId="32" fillId="0" borderId="51" xfId="0" applyFont="1" applyBorder="1"/>
    <xf numFmtId="0" fontId="32" fillId="0" borderId="52" xfId="0" applyFont="1" applyBorder="1"/>
    <xf numFmtId="0" fontId="32" fillId="0" borderId="23" xfId="0" applyFont="1" applyBorder="1" applyAlignment="1">
      <alignment horizontal="right"/>
    </xf>
    <xf numFmtId="0" fontId="30" fillId="11" borderId="53" xfId="0" applyFont="1" applyFill="1" applyBorder="1"/>
    <xf numFmtId="0" fontId="30" fillId="12" borderId="54" xfId="0" applyFont="1" applyFill="1" applyBorder="1"/>
    <xf numFmtId="0" fontId="30" fillId="10" borderId="55" xfId="0" applyFont="1" applyFill="1" applyBorder="1"/>
    <xf numFmtId="0" fontId="33" fillId="0" borderId="0" xfId="0" applyFont="1"/>
    <xf numFmtId="0" fontId="27" fillId="8" borderId="7" xfId="4" applyFont="1" applyFill="1" applyBorder="1" applyAlignment="1">
      <alignment horizontal="left" vertical="center" wrapText="1"/>
    </xf>
    <xf numFmtId="0" fontId="27" fillId="8" borderId="9" xfId="4" applyFont="1" applyFill="1" applyBorder="1" applyAlignment="1">
      <alignment horizontal="left" vertical="center" wrapText="1"/>
    </xf>
    <xf numFmtId="0" fontId="27" fillId="8" borderId="33" xfId="4" applyFont="1" applyFill="1" applyBorder="1" applyAlignment="1">
      <alignment horizontal="left" vertical="center" wrapText="1"/>
    </xf>
    <xf numFmtId="0" fontId="26" fillId="7" borderId="37" xfId="4" applyFont="1" applyFill="1" applyBorder="1" applyAlignment="1">
      <alignment horizontal="left" vertical="center" wrapText="1"/>
    </xf>
    <xf numFmtId="0" fontId="26" fillId="7" borderId="38" xfId="4" applyFont="1" applyFill="1" applyBorder="1" applyAlignment="1">
      <alignment horizontal="left" vertical="center" wrapText="1"/>
    </xf>
    <xf numFmtId="0" fontId="26" fillId="7" borderId="0" xfId="4" applyFont="1" applyFill="1" applyBorder="1" applyAlignment="1">
      <alignment horizontal="left" vertical="center" wrapText="1"/>
    </xf>
    <xf numFmtId="0" fontId="26" fillId="7" borderId="35" xfId="4" applyFont="1" applyFill="1" applyBorder="1" applyAlignment="1">
      <alignment horizontal="left" vertical="center" wrapText="1"/>
    </xf>
    <xf numFmtId="0" fontId="11" fillId="6" borderId="0" xfId="4" applyFont="1" applyFill="1" applyAlignment="1">
      <alignment horizontal="left" vertical="center"/>
    </xf>
    <xf numFmtId="0" fontId="26" fillId="7" borderId="29" xfId="4" applyFont="1" applyFill="1" applyBorder="1" applyAlignment="1">
      <alignment horizontal="left" vertical="center" wrapText="1"/>
    </xf>
    <xf numFmtId="0" fontId="26" fillId="7" borderId="30" xfId="4" applyFont="1" applyFill="1" applyBorder="1" applyAlignment="1">
      <alignment horizontal="left" vertical="center" wrapText="1"/>
    </xf>
    <xf numFmtId="0" fontId="26" fillId="7" borderId="31" xfId="4" applyFont="1" applyFill="1" applyBorder="1" applyAlignment="1">
      <alignment horizontal="left" vertical="center" wrapText="1"/>
    </xf>
    <xf numFmtId="0" fontId="26" fillId="7" borderId="0" xfId="4" applyFont="1" applyFill="1" applyAlignment="1">
      <alignment horizontal="left" vertical="center" wrapText="1"/>
    </xf>
    <xf numFmtId="0" fontId="26" fillId="7" borderId="39" xfId="4" applyFont="1" applyFill="1" applyBorder="1" applyAlignment="1">
      <alignment horizontal="left" vertical="center" wrapText="1"/>
    </xf>
    <xf numFmtId="0" fontId="26" fillId="7" borderId="40" xfId="4" applyFont="1" applyFill="1" applyBorder="1" applyAlignment="1">
      <alignment horizontal="left" vertical="center" wrapText="1"/>
    </xf>
    <xf numFmtId="0" fontId="12" fillId="0" borderId="0" xfId="0" applyFont="1" applyAlignment="1">
      <alignment horizontal="center"/>
    </xf>
    <xf numFmtId="0" fontId="3" fillId="2" borderId="1" xfId="0" applyFont="1" applyFill="1" applyBorder="1" applyAlignment="1">
      <alignment horizontal="center"/>
    </xf>
    <xf numFmtId="0" fontId="3" fillId="2" borderId="2" xfId="0" applyFont="1" applyFill="1" applyBorder="1" applyAlignment="1">
      <alignment horizontal="center"/>
    </xf>
    <xf numFmtId="0" fontId="3" fillId="2" borderId="3" xfId="0" applyFont="1" applyFill="1" applyBorder="1" applyAlignment="1">
      <alignment horizontal="center"/>
    </xf>
    <xf numFmtId="0" fontId="13" fillId="9" borderId="65" xfId="0" applyFont="1" applyFill="1" applyBorder="1" applyAlignment="1" applyProtection="1">
      <alignment horizontal="center" vertical="center" wrapText="1"/>
      <protection locked="0"/>
    </xf>
    <xf numFmtId="0" fontId="13" fillId="9" borderId="59" xfId="0" applyFont="1" applyFill="1" applyBorder="1" applyAlignment="1" applyProtection="1">
      <alignment horizontal="center" vertical="center" wrapText="1"/>
      <protection locked="0"/>
    </xf>
    <xf numFmtId="0" fontId="13" fillId="9" borderId="66" xfId="0" applyFont="1" applyFill="1" applyBorder="1" applyAlignment="1" applyProtection="1">
      <alignment horizontal="center" vertical="center" wrapText="1"/>
      <protection locked="0"/>
    </xf>
    <xf numFmtId="0" fontId="5" fillId="0" borderId="8" xfId="3" applyFont="1" applyBorder="1" applyAlignment="1">
      <alignment horizontal="center" vertical="center"/>
    </xf>
    <xf numFmtId="0" fontId="5" fillId="0" borderId="9" xfId="3" applyFont="1" applyBorder="1" applyAlignment="1">
      <alignment horizontal="center" vertical="center"/>
    </xf>
    <xf numFmtId="0" fontId="5" fillId="0" borderId="10" xfId="3" applyFont="1" applyBorder="1" applyAlignment="1">
      <alignment horizontal="center" vertical="center"/>
    </xf>
    <xf numFmtId="0" fontId="28" fillId="0" borderId="0" xfId="0" applyFont="1" applyAlignment="1">
      <alignment horizontal="left" wrapText="1"/>
    </xf>
    <xf numFmtId="0" fontId="28" fillId="0" borderId="0" xfId="0" applyFont="1" applyAlignment="1">
      <alignment horizontal="right" vertical="center" wrapText="1"/>
    </xf>
    <xf numFmtId="0" fontId="32" fillId="0" borderId="32" xfId="0" applyFont="1" applyBorder="1" applyAlignment="1">
      <alignment horizontal="right" vertical="center" wrapText="1"/>
    </xf>
    <xf numFmtId="0" fontId="32" fillId="0" borderId="32" xfId="0" applyFont="1" applyBorder="1" applyAlignment="1">
      <alignment horizontal="center" wrapText="1"/>
    </xf>
    <xf numFmtId="0" fontId="30" fillId="0" borderId="0" xfId="0" applyFont="1" applyFill="1" applyAlignment="1">
      <alignment horizontal="left" wrapText="1"/>
    </xf>
    <xf numFmtId="0" fontId="32" fillId="0" borderId="1" xfId="0" applyFont="1" applyBorder="1" applyAlignment="1">
      <alignment horizontal="center"/>
    </xf>
    <xf numFmtId="0" fontId="32" fillId="0" borderId="2" xfId="0" applyFont="1" applyBorder="1" applyAlignment="1">
      <alignment horizontal="center"/>
    </xf>
    <xf numFmtId="0" fontId="32" fillId="0" borderId="3" xfId="0" applyFont="1" applyBorder="1" applyAlignment="1">
      <alignment horizontal="center"/>
    </xf>
    <xf numFmtId="0" fontId="32" fillId="0" borderId="56" xfId="0" applyFont="1" applyBorder="1" applyAlignment="1">
      <alignment horizontal="center"/>
    </xf>
    <xf numFmtId="0" fontId="32" fillId="0" borderId="57" xfId="0" applyFont="1" applyBorder="1" applyAlignment="1">
      <alignment horizontal="center"/>
    </xf>
    <xf numFmtId="0" fontId="32" fillId="0" borderId="58" xfId="0" applyFont="1" applyBorder="1" applyAlignment="1">
      <alignment horizontal="center"/>
    </xf>
    <xf numFmtId="0" fontId="30" fillId="0" borderId="0" xfId="0" applyFont="1" applyAlignment="1">
      <alignment horizontal="left" wrapText="1"/>
    </xf>
    <xf numFmtId="0" fontId="3" fillId="0" borderId="44" xfId="0" applyFont="1" applyBorder="1" applyAlignment="1">
      <alignment horizontal="center"/>
    </xf>
    <xf numFmtId="166" fontId="15" fillId="9" borderId="42" xfId="0" applyNumberFormat="1" applyFont="1" applyFill="1" applyBorder="1" applyAlignment="1" applyProtection="1">
      <alignment horizontal="center" vertical="center" wrapText="1"/>
      <protection locked="0"/>
    </xf>
    <xf numFmtId="166" fontId="15" fillId="9" borderId="43" xfId="0" applyNumberFormat="1" applyFont="1" applyFill="1" applyBorder="1" applyAlignment="1" applyProtection="1">
      <alignment horizontal="center" vertical="center" wrapText="1"/>
      <protection locked="0"/>
    </xf>
    <xf numFmtId="0" fontId="34" fillId="15" borderId="26" xfId="4" applyFont="1" applyFill="1" applyBorder="1" applyAlignment="1">
      <alignment vertical="center"/>
    </xf>
    <xf numFmtId="0" fontId="34" fillId="15" borderId="27" xfId="4" applyFont="1" applyFill="1" applyBorder="1" applyAlignment="1">
      <alignment vertical="center"/>
    </xf>
    <xf numFmtId="0" fontId="34" fillId="15" borderId="28" xfId="4" applyFont="1" applyFill="1" applyBorder="1" applyAlignment="1">
      <alignment vertical="center"/>
    </xf>
    <xf numFmtId="0" fontId="27" fillId="5" borderId="41" xfId="4" applyFont="1" applyFill="1" applyBorder="1" applyAlignment="1">
      <alignment horizontal="left" vertical="center" wrapText="1"/>
    </xf>
  </cellXfs>
  <cellStyles count="6">
    <cellStyle name="Comma" xfId="5" builtinId="3"/>
    <cellStyle name="Normal" xfId="0" builtinId="0"/>
    <cellStyle name="Normal 5 2" xfId="4" xr:uid="{A6936421-668F-45F3-A2E6-6E23466C83CA}"/>
    <cellStyle name="Normal_fromFrance01" xfId="3" xr:uid="{8BBC4E89-5F02-4EC3-AC3E-52A1F7A5556D}"/>
    <cellStyle name="Normal_Workshop - Sample-Final- Determined Costs Mt" xfId="2" xr:uid="{63BE31C9-05C6-429C-9B27-A9E9DCA53B98}"/>
    <cellStyle name="Percent" xfId="1" builtinId="5"/>
  </cellStyles>
  <dxfs count="5">
    <dxf>
      <fill>
        <patternFill>
          <fgColor indexed="64"/>
          <bgColor theme="0"/>
        </patternFill>
      </fill>
    </dxf>
    <dxf>
      <fill>
        <patternFill>
          <fgColor indexed="64"/>
          <bgColor theme="0"/>
        </patternFill>
      </fill>
    </dxf>
    <dxf>
      <fill>
        <patternFill>
          <fgColor indexed="64"/>
          <bgColor theme="0"/>
        </patternFill>
      </fill>
    </dxf>
    <dxf>
      <fill>
        <patternFill>
          <fgColor indexed="64"/>
          <bgColor theme="0"/>
        </patternFill>
      </fill>
    </dxf>
    <dxf>
      <fill>
        <patternFill>
          <fgColor indexed="64"/>
          <bgColor theme="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5</xdr:col>
      <xdr:colOff>167640</xdr:colOff>
      <xdr:row>15</xdr:row>
      <xdr:rowOff>53340</xdr:rowOff>
    </xdr:from>
    <xdr:to>
      <xdr:col>7</xdr:col>
      <xdr:colOff>449580</xdr:colOff>
      <xdr:row>16</xdr:row>
      <xdr:rowOff>45720</xdr:rowOff>
    </xdr:to>
    <xdr:sp macro="" textlink="">
      <xdr:nvSpPr>
        <xdr:cNvPr id="2" name="Arrow: Right 1">
          <a:extLst>
            <a:ext uri="{FF2B5EF4-FFF2-40B4-BE49-F238E27FC236}">
              <a16:creationId xmlns:a16="http://schemas.microsoft.com/office/drawing/2014/main" id="{E09F95E4-C47E-435F-8E83-5B7C1E3F2E06}"/>
            </a:ext>
          </a:extLst>
        </xdr:cNvPr>
        <xdr:cNvSpPr/>
      </xdr:nvSpPr>
      <xdr:spPr>
        <a:xfrm>
          <a:off x="4808220" y="3299460"/>
          <a:ext cx="1501140" cy="190500"/>
        </a:xfrm>
        <a:prstGeom prst="rightArrow">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nl-BE" sz="1100"/>
        </a:p>
      </xdr:txBody>
    </xdr:sp>
    <xdr:clientData/>
  </xdr:twoCellAnchor>
  <xdr:twoCellAnchor>
    <xdr:from>
      <xdr:col>5</xdr:col>
      <xdr:colOff>198120</xdr:colOff>
      <xdr:row>21</xdr:row>
      <xdr:rowOff>53340</xdr:rowOff>
    </xdr:from>
    <xdr:to>
      <xdr:col>7</xdr:col>
      <xdr:colOff>480060</xdr:colOff>
      <xdr:row>22</xdr:row>
      <xdr:rowOff>45720</xdr:rowOff>
    </xdr:to>
    <xdr:sp macro="" textlink="">
      <xdr:nvSpPr>
        <xdr:cNvPr id="3" name="Arrow: Right 2">
          <a:extLst>
            <a:ext uri="{FF2B5EF4-FFF2-40B4-BE49-F238E27FC236}">
              <a16:creationId xmlns:a16="http://schemas.microsoft.com/office/drawing/2014/main" id="{9CA6255F-3075-4E9A-A41E-681D84237A65}"/>
            </a:ext>
          </a:extLst>
        </xdr:cNvPr>
        <xdr:cNvSpPr/>
      </xdr:nvSpPr>
      <xdr:spPr>
        <a:xfrm>
          <a:off x="4838700" y="5608320"/>
          <a:ext cx="1501140" cy="190500"/>
        </a:xfrm>
        <a:prstGeom prst="rightArrow">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nl-BE" sz="1100"/>
        </a:p>
      </xdr:txBody>
    </xdr:sp>
    <xdr:clientData/>
  </xdr:twoCellAnchor>
  <xdr:twoCellAnchor>
    <xdr:from>
      <xdr:col>6</xdr:col>
      <xdr:colOff>53340</xdr:colOff>
      <xdr:row>6</xdr:row>
      <xdr:rowOff>152400</xdr:rowOff>
    </xdr:from>
    <xdr:to>
      <xdr:col>7</xdr:col>
      <xdr:colOff>533400</xdr:colOff>
      <xdr:row>7</xdr:row>
      <xdr:rowOff>137160</xdr:rowOff>
    </xdr:to>
    <xdr:sp macro="" textlink="">
      <xdr:nvSpPr>
        <xdr:cNvPr id="4" name="Arrow: Right 3">
          <a:extLst>
            <a:ext uri="{FF2B5EF4-FFF2-40B4-BE49-F238E27FC236}">
              <a16:creationId xmlns:a16="http://schemas.microsoft.com/office/drawing/2014/main" id="{DCFFF719-DF83-473B-A13C-9BBD53F7793A}"/>
            </a:ext>
          </a:extLst>
        </xdr:cNvPr>
        <xdr:cNvSpPr/>
      </xdr:nvSpPr>
      <xdr:spPr>
        <a:xfrm>
          <a:off x="6484620" y="1295400"/>
          <a:ext cx="1089660" cy="175260"/>
        </a:xfrm>
        <a:prstGeom prst="rightArrow">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nl-BE"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68580</xdr:colOff>
      <xdr:row>23</xdr:row>
      <xdr:rowOff>0</xdr:rowOff>
    </xdr:from>
    <xdr:to>
      <xdr:col>5</xdr:col>
      <xdr:colOff>594360</xdr:colOff>
      <xdr:row>25</xdr:row>
      <xdr:rowOff>0</xdr:rowOff>
    </xdr:to>
    <xdr:sp macro="" textlink="">
      <xdr:nvSpPr>
        <xdr:cNvPr id="3" name="Arrow: Right 2">
          <a:extLst>
            <a:ext uri="{FF2B5EF4-FFF2-40B4-BE49-F238E27FC236}">
              <a16:creationId xmlns:a16="http://schemas.microsoft.com/office/drawing/2014/main" id="{C3C33BB1-C5C9-4072-81BF-CF70716B8288}"/>
            </a:ext>
          </a:extLst>
        </xdr:cNvPr>
        <xdr:cNvSpPr/>
      </xdr:nvSpPr>
      <xdr:spPr>
        <a:xfrm>
          <a:off x="5433060" y="9197340"/>
          <a:ext cx="525780" cy="304800"/>
        </a:xfrm>
        <a:prstGeom prst="rightArrow">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nl-BE" sz="1100"/>
        </a:p>
      </xdr:txBody>
    </xdr:sp>
    <xdr:clientData/>
  </xdr:twoCellAnchor>
  <xdr:twoCellAnchor>
    <xdr:from>
      <xdr:col>1</xdr:col>
      <xdr:colOff>487680</xdr:colOff>
      <xdr:row>3</xdr:row>
      <xdr:rowOff>152400</xdr:rowOff>
    </xdr:from>
    <xdr:to>
      <xdr:col>3</xdr:col>
      <xdr:colOff>68580</xdr:colOff>
      <xdr:row>5</xdr:row>
      <xdr:rowOff>38100</xdr:rowOff>
    </xdr:to>
    <xdr:sp macro="" textlink="">
      <xdr:nvSpPr>
        <xdr:cNvPr id="4" name="Rectangle 3">
          <a:extLst>
            <a:ext uri="{FF2B5EF4-FFF2-40B4-BE49-F238E27FC236}">
              <a16:creationId xmlns:a16="http://schemas.microsoft.com/office/drawing/2014/main" id="{8C4DB8B4-D1A3-4969-A3C3-655EA12858B0}"/>
            </a:ext>
          </a:extLst>
        </xdr:cNvPr>
        <xdr:cNvSpPr/>
      </xdr:nvSpPr>
      <xdr:spPr>
        <a:xfrm>
          <a:off x="2697480" y="1600200"/>
          <a:ext cx="510540" cy="251460"/>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nl-BE" sz="1100"/>
        </a:p>
      </xdr:txBody>
    </xdr:sp>
    <xdr:clientData/>
  </xdr:twoCellAnchor>
  <xdr:twoCellAnchor>
    <xdr:from>
      <xdr:col>5</xdr:col>
      <xdr:colOff>22860</xdr:colOff>
      <xdr:row>62</xdr:row>
      <xdr:rowOff>15240</xdr:rowOff>
    </xdr:from>
    <xdr:to>
      <xdr:col>5</xdr:col>
      <xdr:colOff>487680</xdr:colOff>
      <xdr:row>64</xdr:row>
      <xdr:rowOff>15240</xdr:rowOff>
    </xdr:to>
    <xdr:sp macro="" textlink="">
      <xdr:nvSpPr>
        <xdr:cNvPr id="5" name="Arrow: Right 4">
          <a:extLst>
            <a:ext uri="{FF2B5EF4-FFF2-40B4-BE49-F238E27FC236}">
              <a16:creationId xmlns:a16="http://schemas.microsoft.com/office/drawing/2014/main" id="{3AC8AFDC-3A56-46DF-BBD6-B9B808ED45D6}"/>
            </a:ext>
          </a:extLst>
        </xdr:cNvPr>
        <xdr:cNvSpPr/>
      </xdr:nvSpPr>
      <xdr:spPr>
        <a:xfrm>
          <a:off x="5356860" y="12313920"/>
          <a:ext cx="464820" cy="365760"/>
        </a:xfrm>
        <a:prstGeom prst="rightArrow">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nl-BE" sz="1100"/>
        </a:p>
      </xdr:txBody>
    </xdr:sp>
    <xdr:clientData/>
  </xdr:twoCellAnchor>
  <xdr:twoCellAnchor>
    <xdr:from>
      <xdr:col>5</xdr:col>
      <xdr:colOff>45720</xdr:colOff>
      <xdr:row>183</xdr:row>
      <xdr:rowOff>144780</xdr:rowOff>
    </xdr:from>
    <xdr:to>
      <xdr:col>5</xdr:col>
      <xdr:colOff>510540</xdr:colOff>
      <xdr:row>185</xdr:row>
      <xdr:rowOff>144780</xdr:rowOff>
    </xdr:to>
    <xdr:sp macro="" textlink="">
      <xdr:nvSpPr>
        <xdr:cNvPr id="6" name="Arrow: Right 5">
          <a:extLst>
            <a:ext uri="{FF2B5EF4-FFF2-40B4-BE49-F238E27FC236}">
              <a16:creationId xmlns:a16="http://schemas.microsoft.com/office/drawing/2014/main" id="{1D175686-71E9-4F50-8DF4-CAA7A4464990}"/>
            </a:ext>
          </a:extLst>
        </xdr:cNvPr>
        <xdr:cNvSpPr/>
      </xdr:nvSpPr>
      <xdr:spPr>
        <a:xfrm>
          <a:off x="5379720" y="34602420"/>
          <a:ext cx="464820" cy="365760"/>
        </a:xfrm>
        <a:prstGeom prst="rightArrow">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nl-BE" sz="1100"/>
        </a:p>
      </xdr:txBody>
    </xdr:sp>
    <xdr:clientData/>
  </xdr:twoCellAnchor>
  <xdr:twoCellAnchor>
    <xdr:from>
      <xdr:col>1</xdr:col>
      <xdr:colOff>441960</xdr:colOff>
      <xdr:row>5</xdr:row>
      <xdr:rowOff>38100</xdr:rowOff>
    </xdr:from>
    <xdr:to>
      <xdr:col>2</xdr:col>
      <xdr:colOff>224790</xdr:colOff>
      <xdr:row>18</xdr:row>
      <xdr:rowOff>160020</xdr:rowOff>
    </xdr:to>
    <xdr:cxnSp macro="">
      <xdr:nvCxnSpPr>
        <xdr:cNvPr id="8" name="Straight Arrow Connector 7">
          <a:extLst>
            <a:ext uri="{FF2B5EF4-FFF2-40B4-BE49-F238E27FC236}">
              <a16:creationId xmlns:a16="http://schemas.microsoft.com/office/drawing/2014/main" id="{5950C43E-51A6-441C-BAD9-3AB2D50088E7}"/>
            </a:ext>
          </a:extLst>
        </xdr:cNvPr>
        <xdr:cNvCxnSpPr>
          <a:stCxn id="4" idx="2"/>
        </xdr:cNvCxnSpPr>
      </xdr:nvCxnSpPr>
      <xdr:spPr>
        <a:xfrm flipH="1">
          <a:off x="2651760" y="1912620"/>
          <a:ext cx="300990" cy="2232660"/>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3EC71B-39C1-413E-98A4-7683E86D55AE}">
  <dimension ref="B1:G25"/>
  <sheetViews>
    <sheetView showGridLines="0" tabSelected="1" workbookViewId="0">
      <pane ySplit="1" topLeftCell="A2" activePane="bottomLeft" state="frozen"/>
      <selection pane="bottomLeft" activeCell="B1" sqref="B1:E1"/>
    </sheetView>
  </sheetViews>
  <sheetFormatPr defaultColWidth="14.5546875" defaultRowHeight="42.6" customHeight="1" x14ac:dyDescent="0.3"/>
  <cols>
    <col min="1" max="1" width="7.88671875" style="34" customWidth="1"/>
    <col min="2" max="2" width="25.77734375" style="34" customWidth="1"/>
    <col min="3" max="16384" width="14.5546875" style="34"/>
  </cols>
  <sheetData>
    <row r="1" spans="2:7" ht="42.6" customHeight="1" x14ac:dyDescent="0.3">
      <c r="B1" s="149" t="s">
        <v>21</v>
      </c>
      <c r="C1" s="149"/>
      <c r="D1" s="149"/>
      <c r="E1" s="149"/>
      <c r="F1" s="149"/>
      <c r="G1" s="149"/>
    </row>
    <row r="2" spans="2:7" ht="15" x14ac:dyDescent="0.3">
      <c r="B2" s="181" t="s">
        <v>22</v>
      </c>
      <c r="C2" s="182"/>
      <c r="D2" s="182"/>
      <c r="E2" s="182"/>
      <c r="F2" s="182"/>
      <c r="G2" s="183"/>
    </row>
    <row r="3" spans="2:7" ht="42.6" customHeight="1" x14ac:dyDescent="0.3">
      <c r="B3" s="150" t="s">
        <v>230</v>
      </c>
      <c r="C3" s="151"/>
      <c r="D3" s="151"/>
      <c r="E3" s="151"/>
      <c r="F3" s="151"/>
      <c r="G3" s="152"/>
    </row>
    <row r="4" spans="2:7" ht="15" x14ac:dyDescent="0.3">
      <c r="B4" s="78"/>
      <c r="C4" s="78"/>
      <c r="D4" s="78"/>
      <c r="E4" s="78"/>
      <c r="F4" s="78"/>
      <c r="G4" s="78"/>
    </row>
    <row r="5" spans="2:7" ht="15" x14ac:dyDescent="0.3">
      <c r="B5" s="181" t="s">
        <v>23</v>
      </c>
      <c r="C5" s="182"/>
      <c r="D5" s="182"/>
      <c r="E5" s="182"/>
      <c r="F5" s="182"/>
      <c r="G5" s="183"/>
    </row>
    <row r="6" spans="2:7" ht="15" x14ac:dyDescent="0.3">
      <c r="B6" s="79" t="s">
        <v>24</v>
      </c>
      <c r="C6" s="142" t="s">
        <v>25</v>
      </c>
      <c r="D6" s="143"/>
      <c r="E6" s="143"/>
      <c r="F6" s="143"/>
      <c r="G6" s="144"/>
    </row>
    <row r="7" spans="2:7" ht="15" x14ac:dyDescent="0.3">
      <c r="B7" s="80" t="s">
        <v>21</v>
      </c>
      <c r="C7" s="153" t="s">
        <v>26</v>
      </c>
      <c r="D7" s="153"/>
      <c r="E7" s="153"/>
      <c r="F7" s="153"/>
      <c r="G7" s="148"/>
    </row>
    <row r="8" spans="2:7" ht="50.4" customHeight="1" x14ac:dyDescent="0.3">
      <c r="B8" s="80" t="s">
        <v>225</v>
      </c>
      <c r="C8" s="147" t="s">
        <v>38</v>
      </c>
      <c r="D8" s="147"/>
      <c r="E8" s="147"/>
      <c r="F8" s="147"/>
      <c r="G8" s="148"/>
    </row>
    <row r="9" spans="2:7" ht="54.6" customHeight="1" x14ac:dyDescent="0.3">
      <c r="B9" s="80" t="s">
        <v>202</v>
      </c>
      <c r="C9" s="147" t="s">
        <v>245</v>
      </c>
      <c r="D9" s="147"/>
      <c r="E9" s="147"/>
      <c r="F9" s="147"/>
      <c r="G9" s="148"/>
    </row>
    <row r="10" spans="2:7" ht="24.6" customHeight="1" x14ac:dyDescent="0.3">
      <c r="B10" s="80" t="s">
        <v>203</v>
      </c>
      <c r="C10" s="147" t="s">
        <v>246</v>
      </c>
      <c r="D10" s="147"/>
      <c r="E10" s="147"/>
      <c r="F10" s="147"/>
      <c r="G10" s="148"/>
    </row>
    <row r="11" spans="2:7" ht="31.8" customHeight="1" x14ac:dyDescent="0.3">
      <c r="B11" s="81" t="s">
        <v>239</v>
      </c>
      <c r="C11" s="145" t="s">
        <v>226</v>
      </c>
      <c r="D11" s="145"/>
      <c r="E11" s="145"/>
      <c r="F11" s="145"/>
      <c r="G11" s="146"/>
    </row>
    <row r="12" spans="2:7" ht="15" x14ac:dyDescent="0.3"/>
    <row r="13" spans="2:7" ht="15" x14ac:dyDescent="0.3">
      <c r="B13" s="181" t="s">
        <v>27</v>
      </c>
      <c r="C13" s="182"/>
      <c r="D13" s="182"/>
      <c r="E13" s="182"/>
      <c r="F13" s="182"/>
      <c r="G13" s="183"/>
    </row>
    <row r="14" spans="2:7" ht="15" x14ac:dyDescent="0.3">
      <c r="B14" s="79" t="s">
        <v>28</v>
      </c>
      <c r="C14" s="142" t="s">
        <v>25</v>
      </c>
      <c r="D14" s="143"/>
      <c r="E14" s="143"/>
      <c r="F14" s="143"/>
      <c r="G14" s="144"/>
    </row>
    <row r="15" spans="2:7" ht="28.2" customHeight="1" x14ac:dyDescent="0.3">
      <c r="B15" s="184" t="s">
        <v>29</v>
      </c>
      <c r="C15" s="154" t="s">
        <v>247</v>
      </c>
      <c r="D15" s="154"/>
      <c r="E15" s="154"/>
      <c r="F15" s="154"/>
      <c r="G15" s="155"/>
    </row>
    <row r="16" spans="2:7" ht="72" customHeight="1" x14ac:dyDescent="0.3">
      <c r="B16" s="80" t="s">
        <v>30</v>
      </c>
      <c r="C16" s="147" t="s">
        <v>248</v>
      </c>
      <c r="D16" s="147"/>
      <c r="E16" s="147"/>
      <c r="F16" s="147"/>
      <c r="G16" s="148"/>
    </row>
    <row r="17" spans="2:7" ht="18.600000000000001" customHeight="1" x14ac:dyDescent="0.3">
      <c r="B17" s="80" t="s">
        <v>215</v>
      </c>
      <c r="C17" s="147" t="s">
        <v>228</v>
      </c>
      <c r="D17" s="147"/>
      <c r="E17" s="147"/>
      <c r="F17" s="147"/>
      <c r="G17" s="148"/>
    </row>
    <row r="18" spans="2:7" ht="14.4" customHeight="1" x14ac:dyDescent="0.3">
      <c r="B18" s="80" t="s">
        <v>227</v>
      </c>
      <c r="C18" s="147" t="s">
        <v>240</v>
      </c>
      <c r="D18" s="147"/>
      <c r="E18" s="147"/>
      <c r="F18" s="147"/>
      <c r="G18" s="148"/>
    </row>
    <row r="19" spans="2:7" ht="18.600000000000001" customHeight="1" x14ac:dyDescent="0.3">
      <c r="B19" s="81" t="s">
        <v>229</v>
      </c>
      <c r="C19" s="145" t="s">
        <v>241</v>
      </c>
      <c r="D19" s="145"/>
      <c r="E19" s="145"/>
      <c r="F19" s="145"/>
      <c r="G19" s="146"/>
    </row>
    <row r="20" spans="2:7" ht="15" x14ac:dyDescent="0.3">
      <c r="B20" s="78"/>
      <c r="C20" s="78"/>
      <c r="D20" s="78"/>
      <c r="E20" s="78"/>
      <c r="F20" s="78"/>
      <c r="G20" s="78"/>
    </row>
    <row r="21" spans="2:7" ht="15" x14ac:dyDescent="0.3">
      <c r="B21" s="181" t="s">
        <v>253</v>
      </c>
      <c r="C21" s="182"/>
      <c r="D21" s="182"/>
      <c r="E21" s="182"/>
      <c r="F21" s="182"/>
      <c r="G21" s="183"/>
    </row>
    <row r="22" spans="2:7" ht="15" x14ac:dyDescent="0.3">
      <c r="B22" s="79" t="s">
        <v>254</v>
      </c>
      <c r="C22" s="142" t="s">
        <v>25</v>
      </c>
      <c r="D22" s="143"/>
      <c r="E22" s="143"/>
      <c r="F22" s="143"/>
      <c r="G22" s="144"/>
    </row>
    <row r="23" spans="2:7" ht="15" x14ac:dyDescent="0.3">
      <c r="B23" s="82" t="s">
        <v>31</v>
      </c>
      <c r="C23" s="154" t="s">
        <v>35</v>
      </c>
      <c r="D23" s="154"/>
      <c r="E23" s="154"/>
      <c r="F23" s="154"/>
      <c r="G23" s="155"/>
    </row>
    <row r="24" spans="2:7" ht="15" x14ac:dyDescent="0.3">
      <c r="B24" s="83" t="s">
        <v>32</v>
      </c>
      <c r="C24" s="153" t="s">
        <v>33</v>
      </c>
      <c r="D24" s="153"/>
      <c r="E24" s="153"/>
      <c r="F24" s="153"/>
      <c r="G24" s="148"/>
    </row>
    <row r="25" spans="2:7" ht="15" x14ac:dyDescent="0.3">
      <c r="B25" s="84" t="s">
        <v>34</v>
      </c>
      <c r="C25" s="145" t="s">
        <v>34</v>
      </c>
      <c r="D25" s="145"/>
      <c r="E25" s="145"/>
      <c r="F25" s="145"/>
      <c r="G25" s="146"/>
    </row>
  </sheetData>
  <mergeCells count="23">
    <mergeCell ref="C25:G25"/>
    <mergeCell ref="C7:G7"/>
    <mergeCell ref="C8:G8"/>
    <mergeCell ref="C11:G11"/>
    <mergeCell ref="B13:G13"/>
    <mergeCell ref="C14:G14"/>
    <mergeCell ref="C15:G15"/>
    <mergeCell ref="C19:G19"/>
    <mergeCell ref="C16:G16"/>
    <mergeCell ref="B21:G21"/>
    <mergeCell ref="C22:G22"/>
    <mergeCell ref="C23:G23"/>
    <mergeCell ref="C24:G24"/>
    <mergeCell ref="B1:E1"/>
    <mergeCell ref="F1:G1"/>
    <mergeCell ref="B2:G2"/>
    <mergeCell ref="B3:G3"/>
    <mergeCell ref="B5:G5"/>
    <mergeCell ref="C6:G6"/>
    <mergeCell ref="C10:G10"/>
    <mergeCell ref="C9:G9"/>
    <mergeCell ref="C17:G17"/>
    <mergeCell ref="C18:G18"/>
  </mergeCells>
  <conditionalFormatting sqref="B25">
    <cfRule type="expression" dxfId="4" priority="1">
      <formula>$D$2="PRINT"</formula>
    </cfRule>
  </conditionalFormatting>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860760-0DB3-4A94-A828-FF5770638D94}">
  <dimension ref="A1:Q24"/>
  <sheetViews>
    <sheetView showGridLines="0" workbookViewId="0">
      <pane xSplit="1" ySplit="3" topLeftCell="B4" activePane="bottomRight" state="frozen"/>
      <selection pane="topRight" activeCell="B1" sqref="B1"/>
      <selection pane="bottomLeft" activeCell="A4" sqref="A4"/>
      <selection pane="bottomRight" activeCell="H15" sqref="H15"/>
    </sheetView>
  </sheetViews>
  <sheetFormatPr defaultRowHeight="15" x14ac:dyDescent="0.3"/>
  <cols>
    <col min="1" max="1" width="32.44140625" style="34" bestFit="1" customWidth="1"/>
    <col min="2" max="2" width="20.88671875" style="34" bestFit="1" customWidth="1"/>
    <col min="3" max="3" width="19.21875" style="34" customWidth="1"/>
    <col min="4" max="4" width="13.44140625" style="34" customWidth="1"/>
    <col min="5" max="5" width="23" style="34" customWidth="1"/>
    <col min="6" max="7" width="8.88671875" style="34"/>
    <col min="8" max="8" width="17.5546875" style="34" customWidth="1"/>
    <col min="9" max="9" width="22.109375" style="34" customWidth="1"/>
    <col min="10" max="10" width="34.21875" style="34" customWidth="1"/>
    <col min="11" max="11" width="39.109375" style="34" customWidth="1"/>
    <col min="12" max="13" width="8.88671875" style="34"/>
    <col min="14" max="14" width="17.5546875" style="34" customWidth="1"/>
    <col min="15" max="15" width="22.109375" style="34" customWidth="1"/>
    <col min="16" max="16" width="34.21875" style="34" customWidth="1"/>
    <col min="17" max="17" width="39.109375" style="34" customWidth="1"/>
    <col min="18" max="16384" width="8.88671875" style="34"/>
  </cols>
  <sheetData>
    <row r="1" spans="1:17" ht="15.6" thickBot="1" x14ac:dyDescent="0.35">
      <c r="B1" s="1"/>
      <c r="C1" s="1"/>
      <c r="D1" s="1"/>
      <c r="E1" s="1"/>
      <c r="F1" s="1"/>
      <c r="G1" s="1"/>
      <c r="H1" s="1"/>
      <c r="I1" s="1"/>
      <c r="J1" s="1"/>
      <c r="K1" s="1"/>
      <c r="L1" s="1"/>
      <c r="M1" s="1"/>
      <c r="N1" s="1"/>
      <c r="O1" s="1"/>
      <c r="P1" s="1"/>
      <c r="Q1" s="1"/>
    </row>
    <row r="2" spans="1:17" ht="15.6" thickBot="1" x14ac:dyDescent="0.35">
      <c r="A2" s="2" t="s">
        <v>0</v>
      </c>
      <c r="B2" s="157" t="s">
        <v>1</v>
      </c>
      <c r="C2" s="158"/>
      <c r="D2" s="158"/>
      <c r="E2" s="159"/>
      <c r="F2" s="157" t="s">
        <v>36</v>
      </c>
      <c r="G2" s="158"/>
      <c r="H2" s="158"/>
      <c r="I2" s="158"/>
      <c r="J2" s="158"/>
      <c r="K2" s="159"/>
      <c r="L2" s="157" t="s">
        <v>37</v>
      </c>
      <c r="M2" s="158"/>
      <c r="N2" s="158"/>
      <c r="O2" s="158"/>
      <c r="P2" s="158"/>
      <c r="Q2" s="159"/>
    </row>
    <row r="3" spans="1:17" ht="48" x14ac:dyDescent="0.3">
      <c r="A3" s="3" t="s">
        <v>2</v>
      </c>
      <c r="B3" s="4" t="s">
        <v>3</v>
      </c>
      <c r="C3" s="5" t="s">
        <v>4</v>
      </c>
      <c r="D3" s="5" t="s">
        <v>178</v>
      </c>
      <c r="E3" s="6" t="s">
        <v>5</v>
      </c>
      <c r="F3" s="4" t="s">
        <v>6</v>
      </c>
      <c r="G3" s="5" t="s">
        <v>7</v>
      </c>
      <c r="H3" s="5" t="s">
        <v>179</v>
      </c>
      <c r="I3" s="5" t="s">
        <v>9</v>
      </c>
      <c r="J3" s="5" t="s">
        <v>10</v>
      </c>
      <c r="K3" s="6" t="s">
        <v>11</v>
      </c>
      <c r="L3" s="4" t="s">
        <v>6</v>
      </c>
      <c r="M3" s="5" t="s">
        <v>7</v>
      </c>
      <c r="N3" s="5" t="s">
        <v>179</v>
      </c>
      <c r="O3" s="5" t="s">
        <v>9</v>
      </c>
      <c r="P3" s="5" t="s">
        <v>10</v>
      </c>
      <c r="Q3" s="6" t="s">
        <v>11</v>
      </c>
    </row>
    <row r="4" spans="1:17" x14ac:dyDescent="0.3">
      <c r="A4" s="7" t="s">
        <v>12</v>
      </c>
      <c r="B4" s="163"/>
      <c r="C4" s="164"/>
      <c r="D4" s="164"/>
      <c r="E4" s="165"/>
      <c r="F4" s="163"/>
      <c r="G4" s="164"/>
      <c r="H4" s="164"/>
      <c r="I4" s="164"/>
      <c r="J4" s="164"/>
      <c r="K4" s="165"/>
      <c r="L4" s="163"/>
      <c r="M4" s="164"/>
      <c r="N4" s="164"/>
      <c r="O4" s="164"/>
      <c r="P4" s="164"/>
      <c r="Q4" s="165"/>
    </row>
    <row r="5" spans="1:17" x14ac:dyDescent="0.3">
      <c r="A5" s="8" t="s">
        <v>13</v>
      </c>
      <c r="B5" s="9"/>
      <c r="C5" s="10"/>
      <c r="D5" s="28" t="e">
        <f>(C5-B5)/B5</f>
        <v>#DIV/0!</v>
      </c>
      <c r="E5" s="115" t="e">
        <f>C5/$C$11</f>
        <v>#DIV/0!</v>
      </c>
      <c r="F5" s="9"/>
      <c r="G5" s="10"/>
      <c r="H5" s="31" t="e">
        <f>(G5-F5)/F5</f>
        <v>#DIV/0!</v>
      </c>
      <c r="I5" s="160"/>
      <c r="J5" s="28" t="e">
        <f>G5/$G$11</f>
        <v>#DIV/0!</v>
      </c>
      <c r="K5" s="11"/>
      <c r="L5" s="9"/>
      <c r="M5" s="10"/>
      <c r="N5" s="28" t="e">
        <f>(M5-L5)/L5</f>
        <v>#DIV/0!</v>
      </c>
      <c r="O5" s="160"/>
      <c r="P5" s="28" t="e">
        <f>M5/$G$11</f>
        <v>#DIV/0!</v>
      </c>
      <c r="Q5" s="11"/>
    </row>
    <row r="6" spans="1:17" x14ac:dyDescent="0.3">
      <c r="A6" s="12" t="s">
        <v>14</v>
      </c>
      <c r="B6" s="13"/>
      <c r="C6" s="14"/>
      <c r="D6" s="29"/>
      <c r="E6" s="116"/>
      <c r="F6" s="13"/>
      <c r="G6" s="14"/>
      <c r="H6" s="32"/>
      <c r="I6" s="161"/>
      <c r="J6" s="29"/>
      <c r="K6" s="15"/>
      <c r="L6" s="13"/>
      <c r="M6" s="14"/>
      <c r="N6" s="29"/>
      <c r="O6" s="161"/>
      <c r="P6" s="29"/>
      <c r="Q6" s="15"/>
    </row>
    <row r="7" spans="1:17" x14ac:dyDescent="0.3">
      <c r="A7" s="12" t="s">
        <v>15</v>
      </c>
      <c r="B7" s="16"/>
      <c r="C7" s="17"/>
      <c r="D7" s="30" t="e">
        <f t="shared" ref="D7:D10" si="0">(C7-B7)/B7</f>
        <v>#DIV/0!</v>
      </c>
      <c r="E7" s="117" t="e">
        <f t="shared" ref="E7:E10" si="1">C7/$C$11</f>
        <v>#DIV/0!</v>
      </c>
      <c r="F7" s="16"/>
      <c r="G7" s="17"/>
      <c r="H7" s="33" t="e">
        <f t="shared" ref="H7:H10" si="2">(G7-F7)/F7</f>
        <v>#DIV/0!</v>
      </c>
      <c r="I7" s="161"/>
      <c r="J7" s="30" t="e">
        <f t="shared" ref="J7:J10" si="3">G7/$G$11</f>
        <v>#DIV/0!</v>
      </c>
      <c r="K7" s="18"/>
      <c r="L7" s="16"/>
      <c r="M7" s="17"/>
      <c r="N7" s="30" t="e">
        <f t="shared" ref="N7:N11" si="4">(M7-L7)/L7</f>
        <v>#DIV/0!</v>
      </c>
      <c r="O7" s="161"/>
      <c r="P7" s="30" t="e">
        <f t="shared" ref="P7:P10" si="5">M7/$G$11</f>
        <v>#DIV/0!</v>
      </c>
      <c r="Q7" s="18"/>
    </row>
    <row r="8" spans="1:17" x14ac:dyDescent="0.3">
      <c r="A8" s="12" t="s">
        <v>16</v>
      </c>
      <c r="B8" s="16"/>
      <c r="C8" s="17"/>
      <c r="D8" s="30" t="e">
        <f t="shared" si="0"/>
        <v>#DIV/0!</v>
      </c>
      <c r="E8" s="117" t="e">
        <f t="shared" si="1"/>
        <v>#DIV/0!</v>
      </c>
      <c r="F8" s="16"/>
      <c r="G8" s="17"/>
      <c r="H8" s="33" t="e">
        <f t="shared" si="2"/>
        <v>#DIV/0!</v>
      </c>
      <c r="I8" s="161"/>
      <c r="J8" s="30" t="e">
        <f t="shared" si="3"/>
        <v>#DIV/0!</v>
      </c>
      <c r="K8" s="18"/>
      <c r="L8" s="16"/>
      <c r="M8" s="17"/>
      <c r="N8" s="30" t="e">
        <f t="shared" si="4"/>
        <v>#DIV/0!</v>
      </c>
      <c r="O8" s="161"/>
      <c r="P8" s="30" t="e">
        <f t="shared" si="5"/>
        <v>#DIV/0!</v>
      </c>
      <c r="Q8" s="18"/>
    </row>
    <row r="9" spans="1:17" x14ac:dyDescent="0.3">
      <c r="A9" s="12" t="s">
        <v>17</v>
      </c>
      <c r="B9" s="16"/>
      <c r="C9" s="17"/>
      <c r="D9" s="30" t="e">
        <f t="shared" si="0"/>
        <v>#DIV/0!</v>
      </c>
      <c r="E9" s="117" t="e">
        <f t="shared" si="1"/>
        <v>#DIV/0!</v>
      </c>
      <c r="F9" s="16"/>
      <c r="G9" s="17"/>
      <c r="H9" s="33" t="e">
        <f t="shared" si="2"/>
        <v>#DIV/0!</v>
      </c>
      <c r="I9" s="161"/>
      <c r="J9" s="30" t="e">
        <f t="shared" si="3"/>
        <v>#DIV/0!</v>
      </c>
      <c r="K9" s="18"/>
      <c r="L9" s="16"/>
      <c r="M9" s="17"/>
      <c r="N9" s="30" t="e">
        <f t="shared" si="4"/>
        <v>#DIV/0!</v>
      </c>
      <c r="O9" s="161"/>
      <c r="P9" s="30" t="e">
        <f t="shared" si="5"/>
        <v>#DIV/0!</v>
      </c>
      <c r="Q9" s="18"/>
    </row>
    <row r="10" spans="1:17" ht="15.6" thickBot="1" x14ac:dyDescent="0.35">
      <c r="A10" s="19" t="s">
        <v>18</v>
      </c>
      <c r="B10" s="110"/>
      <c r="C10" s="111"/>
      <c r="D10" s="112" t="e">
        <f t="shared" si="0"/>
        <v>#DIV/0!</v>
      </c>
      <c r="E10" s="118" t="e">
        <f t="shared" si="1"/>
        <v>#DIV/0!</v>
      </c>
      <c r="F10" s="110"/>
      <c r="G10" s="111"/>
      <c r="H10" s="119" t="e">
        <f t="shared" si="2"/>
        <v>#DIV/0!</v>
      </c>
      <c r="I10" s="162"/>
      <c r="J10" s="112" t="e">
        <f t="shared" si="3"/>
        <v>#DIV/0!</v>
      </c>
      <c r="K10" s="113"/>
      <c r="L10" s="110"/>
      <c r="M10" s="111"/>
      <c r="N10" s="112" t="e">
        <f t="shared" si="4"/>
        <v>#DIV/0!</v>
      </c>
      <c r="O10" s="162"/>
      <c r="P10" s="112" t="e">
        <f t="shared" si="5"/>
        <v>#DIV/0!</v>
      </c>
      <c r="Q10" s="113"/>
    </row>
    <row r="11" spans="1:17" ht="15.6" thickBot="1" x14ac:dyDescent="0.35">
      <c r="A11" s="23" t="s">
        <v>19</v>
      </c>
      <c r="B11" s="114">
        <f>SUM(B5:B10)</f>
        <v>0</v>
      </c>
      <c r="C11" s="107">
        <f>SUM(C5:C10)</f>
        <v>0</v>
      </c>
      <c r="D11" s="108" t="e">
        <f>(C11-B11)/B11</f>
        <v>#DIV/0!</v>
      </c>
      <c r="E11" s="121"/>
      <c r="F11" s="114">
        <f>SUM(F5:F10)</f>
        <v>0</v>
      </c>
      <c r="G11" s="107">
        <f>SUM(G5:G10)</f>
        <v>0</v>
      </c>
      <c r="H11" s="108" t="e">
        <f t="shared" ref="H11" si="6">(G11-F11)/F11</f>
        <v>#DIV/0!</v>
      </c>
      <c r="I11" s="108" t="e">
        <f>G11/C11</f>
        <v>#DIV/0!</v>
      </c>
      <c r="J11" s="120"/>
      <c r="K11" s="109"/>
      <c r="L11" s="114">
        <f>SUM(L5:L10)</f>
        <v>0</v>
      </c>
      <c r="M11" s="107">
        <f>SUM(M5:M10)</f>
        <v>0</v>
      </c>
      <c r="N11" s="108" t="e">
        <f t="shared" si="4"/>
        <v>#DIV/0!</v>
      </c>
      <c r="O11" s="108" t="e">
        <f>M11/I11</f>
        <v>#DIV/0!</v>
      </c>
      <c r="P11" s="120"/>
      <c r="Q11" s="109"/>
    </row>
    <row r="12" spans="1:17" x14ac:dyDescent="0.3">
      <c r="A12" s="27" t="s">
        <v>20</v>
      </c>
      <c r="B12" s="1"/>
      <c r="C12" s="1"/>
      <c r="D12" s="1"/>
      <c r="E12" s="1"/>
      <c r="F12" s="1"/>
      <c r="G12" s="1"/>
      <c r="H12" s="1"/>
      <c r="I12" s="1"/>
      <c r="J12" s="1"/>
      <c r="K12" s="1"/>
      <c r="L12" s="1"/>
      <c r="M12" s="1"/>
      <c r="N12" s="1"/>
      <c r="O12" s="1"/>
      <c r="P12" s="1"/>
      <c r="Q12" s="1"/>
    </row>
    <row r="24" spans="2:5" x14ac:dyDescent="0.3">
      <c r="B24" s="156"/>
      <c r="C24" s="156"/>
      <c r="D24" s="156"/>
      <c r="E24" s="156"/>
    </row>
  </sheetData>
  <mergeCells count="10">
    <mergeCell ref="L2:Q2"/>
    <mergeCell ref="O5:O10"/>
    <mergeCell ref="B4:E4"/>
    <mergeCell ref="F4:K4"/>
    <mergeCell ref="L4:Q4"/>
    <mergeCell ref="B24:C24"/>
    <mergeCell ref="D24:E24"/>
    <mergeCell ref="B2:E2"/>
    <mergeCell ref="F2:K2"/>
    <mergeCell ref="I5:I10"/>
  </mergeCells>
  <phoneticPr fontId="10" type="noConversion"/>
  <conditionalFormatting sqref="I5">
    <cfRule type="expression" dxfId="3" priority="5">
      <formula>$C$2="PRINT"</formula>
    </cfRule>
  </conditionalFormatting>
  <conditionalFormatting sqref="O5">
    <cfRule type="expression" dxfId="2" priority="2">
      <formula>$C$2="PRINT"</formula>
    </cfRule>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727BC1-F674-4E2B-9C6E-9B2737D2EB25}">
  <dimension ref="A2:T40"/>
  <sheetViews>
    <sheetView showGridLines="0" zoomScale="85" zoomScaleNormal="85" workbookViewId="0">
      <selection activeCell="L11" sqref="L11"/>
    </sheetView>
  </sheetViews>
  <sheetFormatPr defaultRowHeight="14.4" x14ac:dyDescent="0.3"/>
  <cols>
    <col min="1" max="1" width="8.88671875" style="125" customWidth="1"/>
    <col min="2" max="2" width="31.6640625" style="125" customWidth="1"/>
    <col min="3" max="3" width="7.21875" style="125" customWidth="1"/>
    <col min="4" max="4" width="16.88671875" style="125" customWidth="1"/>
    <col min="5" max="5" width="19.5546875" style="125" customWidth="1"/>
    <col min="6" max="6" width="13.88671875" style="125" customWidth="1"/>
    <col min="7" max="15" width="8.88671875" style="125"/>
    <col min="16" max="16" width="14.88671875" style="125" customWidth="1"/>
    <col min="17" max="17" width="8.88671875" style="125"/>
    <col min="18" max="18" width="12.6640625" style="125" customWidth="1"/>
    <col min="19" max="16384" width="8.88671875" style="125"/>
  </cols>
  <sheetData>
    <row r="2" spans="1:20" x14ac:dyDescent="0.3">
      <c r="A2" s="126" t="s">
        <v>204</v>
      </c>
      <c r="B2" s="126"/>
      <c r="C2" s="126"/>
    </row>
    <row r="4" spans="1:20" s="127" customFormat="1" x14ac:dyDescent="0.3">
      <c r="A4" s="127" t="s">
        <v>216</v>
      </c>
    </row>
    <row r="5" spans="1:20" x14ac:dyDescent="0.3">
      <c r="E5" s="169" t="s">
        <v>238</v>
      </c>
      <c r="F5" s="169"/>
      <c r="K5" s="127"/>
      <c r="L5" s="127"/>
      <c r="M5" s="127"/>
      <c r="N5" s="127"/>
      <c r="O5" s="127"/>
      <c r="P5" s="127"/>
      <c r="Q5" s="127"/>
      <c r="R5" s="127"/>
      <c r="S5" s="127"/>
      <c r="T5" s="127"/>
    </row>
    <row r="6" spans="1:20" ht="35.4" customHeight="1" x14ac:dyDescent="0.3">
      <c r="E6" s="169"/>
      <c r="F6" s="169"/>
      <c r="I6" s="127" t="s">
        <v>218</v>
      </c>
      <c r="K6" s="128"/>
      <c r="L6" s="128"/>
      <c r="M6" s="128"/>
      <c r="N6" s="128"/>
      <c r="O6" s="128"/>
      <c r="P6" s="128"/>
      <c r="Q6" s="128"/>
      <c r="R6" s="128"/>
      <c r="S6" s="128"/>
      <c r="T6" s="128"/>
    </row>
    <row r="7" spans="1:20" ht="15" customHeight="1" x14ac:dyDescent="0.3">
      <c r="E7" s="129" t="s">
        <v>219</v>
      </c>
      <c r="F7" s="129" t="s">
        <v>220</v>
      </c>
      <c r="I7" s="170" t="s">
        <v>250</v>
      </c>
      <c r="J7" s="170"/>
      <c r="K7" s="170"/>
      <c r="L7" s="170"/>
      <c r="M7" s="170"/>
      <c r="N7" s="170"/>
      <c r="O7" s="170"/>
      <c r="P7" s="170"/>
      <c r="Q7" s="170"/>
      <c r="R7" s="170"/>
      <c r="S7" s="128"/>
      <c r="T7" s="128"/>
    </row>
    <row r="8" spans="1:20" ht="25.8" customHeight="1" x14ac:dyDescent="0.3">
      <c r="B8" s="168" t="s">
        <v>237</v>
      </c>
      <c r="C8" s="168"/>
      <c r="D8" s="129" t="s">
        <v>39</v>
      </c>
      <c r="E8" s="130" t="s">
        <v>221</v>
      </c>
      <c r="F8" s="131" t="s">
        <v>222</v>
      </c>
      <c r="I8" s="170"/>
      <c r="J8" s="170"/>
      <c r="K8" s="170"/>
      <c r="L8" s="170"/>
      <c r="M8" s="170"/>
      <c r="N8" s="170"/>
      <c r="O8" s="170"/>
      <c r="P8" s="170"/>
      <c r="Q8" s="170"/>
      <c r="R8" s="170"/>
      <c r="S8" s="128"/>
      <c r="T8" s="128"/>
    </row>
    <row r="9" spans="1:20" ht="27" customHeight="1" x14ac:dyDescent="0.3">
      <c r="B9" s="168"/>
      <c r="C9" s="168"/>
      <c r="D9" s="129" t="s">
        <v>206</v>
      </c>
      <c r="E9" s="132" t="s">
        <v>39</v>
      </c>
      <c r="F9" s="133" t="s">
        <v>206</v>
      </c>
      <c r="I9" s="170"/>
      <c r="J9" s="170"/>
      <c r="K9" s="170"/>
      <c r="L9" s="170"/>
      <c r="M9" s="170"/>
      <c r="N9" s="170"/>
      <c r="O9" s="170"/>
      <c r="P9" s="170"/>
      <c r="Q9" s="170"/>
      <c r="R9" s="170"/>
    </row>
    <row r="10" spans="1:20" x14ac:dyDescent="0.3">
      <c r="I10" s="170"/>
      <c r="J10" s="170"/>
      <c r="K10" s="170"/>
      <c r="L10" s="170"/>
      <c r="M10" s="170"/>
      <c r="N10" s="170"/>
      <c r="O10" s="170"/>
      <c r="P10" s="170"/>
      <c r="Q10" s="170"/>
      <c r="R10" s="170"/>
    </row>
    <row r="13" spans="1:20" ht="14.4" customHeight="1" x14ac:dyDescent="0.3"/>
    <row r="14" spans="1:20" s="127" customFormat="1" ht="15" thickBot="1" x14ac:dyDescent="0.35">
      <c r="A14" s="127" t="s">
        <v>205</v>
      </c>
      <c r="I14" s="127" t="s">
        <v>218</v>
      </c>
    </row>
    <row r="15" spans="1:20" ht="15" customHeight="1" x14ac:dyDescent="0.3">
      <c r="C15" s="174" t="s">
        <v>201</v>
      </c>
      <c r="D15" s="175"/>
      <c r="E15" s="176"/>
      <c r="I15" s="177" t="s">
        <v>244</v>
      </c>
      <c r="J15" s="177"/>
      <c r="K15" s="177"/>
      <c r="L15" s="177"/>
      <c r="M15" s="177"/>
      <c r="N15" s="177"/>
      <c r="O15" s="177"/>
      <c r="P15" s="177"/>
      <c r="Q15" s="177"/>
      <c r="R15" s="177"/>
      <c r="S15" s="177"/>
    </row>
    <row r="16" spans="1:20" ht="15" thickBot="1" x14ac:dyDescent="0.35">
      <c r="C16" s="134" t="s">
        <v>39</v>
      </c>
      <c r="D16" s="135" t="s">
        <v>222</v>
      </c>
      <c r="E16" s="136" t="s">
        <v>206</v>
      </c>
      <c r="I16" s="177"/>
      <c r="J16" s="177"/>
      <c r="K16" s="177"/>
      <c r="L16" s="177"/>
      <c r="M16" s="177"/>
      <c r="N16" s="177"/>
      <c r="O16" s="177"/>
      <c r="P16" s="177"/>
      <c r="Q16" s="177"/>
      <c r="R16" s="177"/>
      <c r="S16" s="177"/>
    </row>
    <row r="17" spans="1:19" ht="25.8" customHeight="1" thickBot="1" x14ac:dyDescent="0.35">
      <c r="B17" s="137" t="s">
        <v>210</v>
      </c>
      <c r="C17" s="138" t="s">
        <v>211</v>
      </c>
      <c r="D17" s="139" t="s">
        <v>213</v>
      </c>
      <c r="E17" s="140" t="s">
        <v>214</v>
      </c>
      <c r="I17" s="177"/>
      <c r="J17" s="177"/>
      <c r="K17" s="177"/>
      <c r="L17" s="177"/>
      <c r="M17" s="177"/>
      <c r="N17" s="177"/>
      <c r="O17" s="177"/>
      <c r="P17" s="177"/>
      <c r="Q17" s="177"/>
      <c r="R17" s="177"/>
      <c r="S17" s="177"/>
    </row>
    <row r="18" spans="1:19" x14ac:dyDescent="0.3">
      <c r="B18" s="123" t="s">
        <v>231</v>
      </c>
    </row>
    <row r="20" spans="1:19" ht="15" thickBot="1" x14ac:dyDescent="0.35">
      <c r="I20" s="127" t="s">
        <v>218</v>
      </c>
    </row>
    <row r="21" spans="1:19" x14ac:dyDescent="0.3">
      <c r="C21" s="171" t="s">
        <v>201</v>
      </c>
      <c r="D21" s="172"/>
      <c r="E21" s="173"/>
      <c r="I21" s="177" t="s">
        <v>249</v>
      </c>
      <c r="J21" s="177"/>
      <c r="K21" s="177"/>
      <c r="L21" s="177"/>
      <c r="M21" s="177"/>
      <c r="N21" s="177"/>
      <c r="O21" s="177"/>
      <c r="P21" s="177"/>
      <c r="Q21" s="177"/>
      <c r="R21" s="177"/>
      <c r="S21" s="177"/>
    </row>
    <row r="22" spans="1:19" ht="15" thickBot="1" x14ac:dyDescent="0.35">
      <c r="B22" s="127"/>
      <c r="C22" s="134" t="s">
        <v>39</v>
      </c>
      <c r="D22" s="135" t="s">
        <v>222</v>
      </c>
      <c r="E22" s="136" t="s">
        <v>206</v>
      </c>
      <c r="I22" s="177"/>
      <c r="J22" s="177"/>
      <c r="K22" s="177"/>
      <c r="L22" s="177"/>
      <c r="M22" s="177"/>
      <c r="N22" s="177"/>
      <c r="O22" s="177"/>
      <c r="P22" s="177"/>
      <c r="Q22" s="177"/>
      <c r="R22" s="177"/>
      <c r="S22" s="177"/>
    </row>
    <row r="23" spans="1:19" ht="25.2" customHeight="1" thickBot="1" x14ac:dyDescent="0.35">
      <c r="B23" s="137" t="s">
        <v>207</v>
      </c>
      <c r="C23" s="138" t="s">
        <v>212</v>
      </c>
      <c r="D23" s="139" t="s">
        <v>208</v>
      </c>
      <c r="E23" s="140" t="s">
        <v>209</v>
      </c>
      <c r="I23" s="177"/>
      <c r="J23" s="177"/>
      <c r="K23" s="177"/>
      <c r="L23" s="177"/>
      <c r="M23" s="177"/>
      <c r="N23" s="177"/>
      <c r="O23" s="177"/>
      <c r="P23" s="177"/>
      <c r="Q23" s="177"/>
      <c r="R23" s="177"/>
      <c r="S23" s="177"/>
    </row>
    <row r="24" spans="1:19" x14ac:dyDescent="0.3">
      <c r="B24" s="123" t="s">
        <v>232</v>
      </c>
    </row>
    <row r="27" spans="1:19" x14ac:dyDescent="0.3">
      <c r="B27" s="141" t="s">
        <v>217</v>
      </c>
    </row>
    <row r="28" spans="1:19" x14ac:dyDescent="0.3">
      <c r="A28" s="124">
        <v>1</v>
      </c>
      <c r="B28" s="122" t="s">
        <v>233</v>
      </c>
    </row>
    <row r="29" spans="1:19" x14ac:dyDescent="0.3">
      <c r="A29" s="125">
        <v>2</v>
      </c>
      <c r="B29" s="122" t="s">
        <v>234</v>
      </c>
    </row>
    <row r="30" spans="1:19" x14ac:dyDescent="0.3">
      <c r="A30" s="125">
        <v>3</v>
      </c>
      <c r="B30" s="122" t="s">
        <v>235</v>
      </c>
    </row>
    <row r="31" spans="1:19" x14ac:dyDescent="0.3">
      <c r="A31" s="167">
        <v>4</v>
      </c>
      <c r="B31" s="166" t="s">
        <v>236</v>
      </c>
      <c r="C31" s="166"/>
      <c r="D31" s="166"/>
      <c r="E31" s="166"/>
    </row>
    <row r="32" spans="1:19" x14ac:dyDescent="0.3">
      <c r="A32" s="167"/>
      <c r="B32" s="166"/>
      <c r="C32" s="166"/>
      <c r="D32" s="166"/>
      <c r="E32" s="166"/>
    </row>
    <row r="33" spans="1:5" x14ac:dyDescent="0.3">
      <c r="A33" s="167"/>
      <c r="B33" s="166"/>
      <c r="C33" s="166"/>
      <c r="D33" s="166"/>
      <c r="E33" s="166"/>
    </row>
    <row r="34" spans="1:5" x14ac:dyDescent="0.3">
      <c r="B34" s="122"/>
    </row>
    <row r="35" spans="1:5" x14ac:dyDescent="0.3">
      <c r="B35" s="122"/>
    </row>
    <row r="36" spans="1:5" x14ac:dyDescent="0.3">
      <c r="B36" s="122"/>
    </row>
    <row r="37" spans="1:5" x14ac:dyDescent="0.3">
      <c r="B37" s="122"/>
    </row>
    <row r="38" spans="1:5" x14ac:dyDescent="0.3">
      <c r="B38" s="122"/>
    </row>
    <row r="39" spans="1:5" x14ac:dyDescent="0.3">
      <c r="B39" s="122"/>
    </row>
    <row r="40" spans="1:5" x14ac:dyDescent="0.3">
      <c r="B40" s="122"/>
    </row>
  </sheetData>
  <mergeCells count="9">
    <mergeCell ref="B31:E33"/>
    <mergeCell ref="A31:A33"/>
    <mergeCell ref="B8:C9"/>
    <mergeCell ref="E5:F6"/>
    <mergeCell ref="I7:R10"/>
    <mergeCell ref="C21:E21"/>
    <mergeCell ref="C15:E15"/>
    <mergeCell ref="I15:S17"/>
    <mergeCell ref="I21:S23"/>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D54C0A-DDE2-4263-B072-43C0D2DA01AA}">
  <dimension ref="A2:C24"/>
  <sheetViews>
    <sheetView showGridLines="0" topLeftCell="A7" workbookViewId="0">
      <selection activeCell="B7" sqref="B7"/>
    </sheetView>
  </sheetViews>
  <sheetFormatPr defaultRowHeight="15" x14ac:dyDescent="0.3"/>
  <cols>
    <col min="1" max="1" width="8.88671875" style="73"/>
    <col min="2" max="16384" width="8.88671875" style="74"/>
  </cols>
  <sheetData>
    <row r="2" spans="1:3" x14ac:dyDescent="0.3">
      <c r="A2" s="75" t="s">
        <v>199</v>
      </c>
      <c r="B2" s="76"/>
      <c r="C2" s="76"/>
    </row>
    <row r="4" spans="1:3" x14ac:dyDescent="0.3">
      <c r="A4" s="67" t="s">
        <v>180</v>
      </c>
      <c r="B4" s="68" t="s">
        <v>251</v>
      </c>
    </row>
    <row r="5" spans="1:3" x14ac:dyDescent="0.3">
      <c r="A5" s="67"/>
      <c r="B5" s="72" t="s">
        <v>224</v>
      </c>
    </row>
    <row r="6" spans="1:3" x14ac:dyDescent="0.3">
      <c r="A6" s="67"/>
      <c r="B6" s="69"/>
    </row>
    <row r="7" spans="1:3" x14ac:dyDescent="0.3">
      <c r="A7" s="67" t="s">
        <v>181</v>
      </c>
      <c r="B7" s="68" t="s">
        <v>252</v>
      </c>
    </row>
    <row r="8" spans="1:3" x14ac:dyDescent="0.3">
      <c r="B8" s="72" t="s">
        <v>223</v>
      </c>
    </row>
    <row r="10" spans="1:3" x14ac:dyDescent="0.3">
      <c r="A10" s="67" t="s">
        <v>184</v>
      </c>
      <c r="B10" s="68" t="s">
        <v>182</v>
      </c>
    </row>
    <row r="11" spans="1:3" x14ac:dyDescent="0.3">
      <c r="A11" s="97" t="s">
        <v>187</v>
      </c>
      <c r="B11" s="70" t="s">
        <v>185</v>
      </c>
    </row>
    <row r="12" spans="1:3" x14ac:dyDescent="0.3">
      <c r="A12" s="97"/>
      <c r="B12" s="72" t="s">
        <v>183</v>
      </c>
    </row>
    <row r="13" spans="1:3" x14ac:dyDescent="0.3">
      <c r="A13" s="97" t="s">
        <v>188</v>
      </c>
      <c r="B13" s="70" t="s">
        <v>186</v>
      </c>
    </row>
    <row r="14" spans="1:3" x14ac:dyDescent="0.3">
      <c r="A14" s="98"/>
      <c r="B14" s="71"/>
    </row>
    <row r="15" spans="1:3" x14ac:dyDescent="0.3">
      <c r="A15" s="97" t="s">
        <v>194</v>
      </c>
      <c r="B15" s="70" t="s">
        <v>189</v>
      </c>
    </row>
    <row r="16" spans="1:3" x14ac:dyDescent="0.3">
      <c r="A16" s="77"/>
      <c r="B16" s="72" t="s">
        <v>190</v>
      </c>
    </row>
    <row r="17" spans="1:2" x14ac:dyDescent="0.3">
      <c r="A17" s="77"/>
      <c r="B17" s="72"/>
    </row>
    <row r="18" spans="1:2" x14ac:dyDescent="0.3">
      <c r="A18" s="67" t="s">
        <v>195</v>
      </c>
      <c r="B18" s="68" t="s">
        <v>193</v>
      </c>
    </row>
    <row r="19" spans="1:2" x14ac:dyDescent="0.3">
      <c r="A19" s="99" t="s">
        <v>191</v>
      </c>
      <c r="B19" s="70" t="s">
        <v>196</v>
      </c>
    </row>
    <row r="20" spans="1:2" x14ac:dyDescent="0.3">
      <c r="A20" s="99"/>
      <c r="B20" s="72" t="s">
        <v>242</v>
      </c>
    </row>
    <row r="21" spans="1:2" x14ac:dyDescent="0.3">
      <c r="A21" s="99" t="s">
        <v>192</v>
      </c>
      <c r="B21" s="70" t="s">
        <v>198</v>
      </c>
    </row>
    <row r="22" spans="1:2" x14ac:dyDescent="0.3">
      <c r="A22" s="99"/>
      <c r="B22" s="72" t="s">
        <v>242</v>
      </c>
    </row>
    <row r="23" spans="1:2" x14ac:dyDescent="0.3">
      <c r="A23" s="99" t="s">
        <v>197</v>
      </c>
      <c r="B23" s="70" t="s">
        <v>243</v>
      </c>
    </row>
    <row r="24" spans="1:2" x14ac:dyDescent="0.3">
      <c r="A24" s="98"/>
      <c r="B24" s="72" t="s">
        <v>242</v>
      </c>
    </row>
  </sheetData>
  <phoneticPr fontId="10"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62B30E-D42B-482D-BAB4-5BFA6FA0A303}">
  <dimension ref="A1:N191"/>
  <sheetViews>
    <sheetView showGridLines="0" zoomScale="70" zoomScaleNormal="70" workbookViewId="0">
      <selection activeCell="A41" sqref="A41"/>
    </sheetView>
  </sheetViews>
  <sheetFormatPr defaultRowHeight="12.6" x14ac:dyDescent="0.25"/>
  <cols>
    <col min="1" max="1" width="32.21875" style="1" bestFit="1" customWidth="1"/>
    <col min="2" max="2" width="7.5546875" style="1" bestFit="1" customWidth="1"/>
    <col min="3" max="3" width="6" style="1" bestFit="1" customWidth="1"/>
    <col min="4" max="4" width="16.5546875" style="1" bestFit="1" customWidth="1"/>
    <col min="5" max="5" width="18.109375" style="1" bestFit="1" customWidth="1"/>
    <col min="6" max="6" width="7.77734375" style="1" bestFit="1" customWidth="1"/>
    <col min="7" max="7" width="23.44140625" style="1" customWidth="1"/>
    <col min="8" max="8" width="25.77734375" style="1" bestFit="1" customWidth="1"/>
    <col min="9" max="9" width="24.33203125" style="1" bestFit="1" customWidth="1"/>
    <col min="10" max="10" width="14.77734375" style="1" customWidth="1"/>
    <col min="11" max="11" width="16" style="1" bestFit="1" customWidth="1"/>
    <col min="12" max="12" width="11.44140625" style="1" bestFit="1" customWidth="1"/>
    <col min="13" max="13" width="10.21875" style="1" bestFit="1" customWidth="1"/>
    <col min="14" max="14" width="19.109375" style="1" bestFit="1" customWidth="1"/>
    <col min="15" max="15" width="2.77734375" style="1" bestFit="1" customWidth="1"/>
    <col min="16" max="16" width="8.88671875" style="1"/>
    <col min="17" max="17" width="5.5546875" style="1" bestFit="1" customWidth="1"/>
    <col min="18" max="18" width="24.33203125" style="1" bestFit="1" customWidth="1"/>
    <col min="19" max="16384" width="8.88671875" style="1"/>
  </cols>
  <sheetData>
    <row r="1" spans="1:7" ht="13.2" thickBot="1" x14ac:dyDescent="0.3"/>
    <row r="2" spans="1:7" ht="13.2" thickBot="1" x14ac:dyDescent="0.3">
      <c r="A2" s="2" t="s">
        <v>0</v>
      </c>
      <c r="B2" s="157" t="s">
        <v>36</v>
      </c>
      <c r="C2" s="158"/>
      <c r="D2" s="158"/>
      <c r="E2" s="158"/>
      <c r="F2" s="158"/>
      <c r="G2" s="159"/>
    </row>
    <row r="3" spans="1:7" ht="84" x14ac:dyDescent="0.25">
      <c r="A3" s="3" t="s">
        <v>2</v>
      </c>
      <c r="B3" s="4" t="s">
        <v>6</v>
      </c>
      <c r="C3" s="5" t="s">
        <v>7</v>
      </c>
      <c r="D3" s="5" t="s">
        <v>8</v>
      </c>
      <c r="E3" s="5" t="s">
        <v>9</v>
      </c>
      <c r="F3" s="5" t="s">
        <v>10</v>
      </c>
      <c r="G3" s="6" t="s">
        <v>11</v>
      </c>
    </row>
    <row r="4" spans="1:7" x14ac:dyDescent="0.25">
      <c r="A4" s="7" t="s">
        <v>12</v>
      </c>
      <c r="B4" s="163"/>
      <c r="C4" s="164"/>
      <c r="D4" s="164"/>
      <c r="E4" s="164"/>
      <c r="F4" s="164"/>
      <c r="G4" s="165"/>
    </row>
    <row r="5" spans="1:7" x14ac:dyDescent="0.25">
      <c r="A5" s="8" t="s">
        <v>13</v>
      </c>
      <c r="B5" s="9">
        <v>47513.294568888909</v>
      </c>
      <c r="C5" s="10">
        <v>57568.747636683031</v>
      </c>
      <c r="D5" s="100">
        <f>(C5-B5)/B5</f>
        <v>0.2116345153294906</v>
      </c>
      <c r="E5" s="179"/>
      <c r="F5" s="28">
        <f>C5/$C$11</f>
        <v>0.69967025690326035</v>
      </c>
      <c r="G5" s="11"/>
    </row>
    <row r="6" spans="1:7" x14ac:dyDescent="0.25">
      <c r="A6" s="12" t="s">
        <v>14</v>
      </c>
      <c r="B6" s="13"/>
      <c r="C6" s="14"/>
      <c r="D6" s="101"/>
      <c r="E6" s="180"/>
      <c r="F6" s="29"/>
      <c r="G6" s="15"/>
    </row>
    <row r="7" spans="1:7" ht="12.6" customHeight="1" x14ac:dyDescent="0.25">
      <c r="A7" s="12" t="s">
        <v>15</v>
      </c>
      <c r="B7" s="16">
        <v>9104.9959641419882</v>
      </c>
      <c r="C7" s="17">
        <v>11005.207373002127</v>
      </c>
      <c r="D7" s="102">
        <f t="shared" ref="D7:D10" si="0">(C7-B7)/B7</f>
        <v>0.20869986283834738</v>
      </c>
      <c r="E7" s="180"/>
      <c r="F7" s="28">
        <f t="shared" ref="F7:F10" si="1">C7/$C$11</f>
        <v>0.13375340937650645</v>
      </c>
      <c r="G7" s="18"/>
    </row>
    <row r="8" spans="1:7" ht="12.6" customHeight="1" x14ac:dyDescent="0.25">
      <c r="A8" s="12" t="s">
        <v>16</v>
      </c>
      <c r="B8" s="16">
        <v>7318.6733122522537</v>
      </c>
      <c r="C8" s="17">
        <v>9067.5090294835791</v>
      </c>
      <c r="D8" s="102">
        <f t="shared" si="0"/>
        <v>0.23895529184279676</v>
      </c>
      <c r="E8" s="180"/>
      <c r="F8" s="28">
        <f t="shared" si="1"/>
        <v>0.11020330704725662</v>
      </c>
      <c r="G8" s="18"/>
    </row>
    <row r="9" spans="1:7" ht="12.6" customHeight="1" x14ac:dyDescent="0.25">
      <c r="A9" s="12" t="s">
        <v>17</v>
      </c>
      <c r="B9" s="16">
        <v>5588.4956104011635</v>
      </c>
      <c r="C9" s="17">
        <v>4638.3628774165563</v>
      </c>
      <c r="D9" s="102">
        <f t="shared" si="0"/>
        <v>-0.17001583238541776</v>
      </c>
      <c r="E9" s="180"/>
      <c r="F9" s="28">
        <f t="shared" si="1"/>
        <v>5.6373026672976542E-2</v>
      </c>
      <c r="G9" s="18"/>
    </row>
    <row r="10" spans="1:7" ht="13.2" customHeight="1" thickBot="1" x14ac:dyDescent="0.3">
      <c r="A10" s="19" t="s">
        <v>18</v>
      </c>
      <c r="B10" s="20">
        <v>0</v>
      </c>
      <c r="C10" s="21">
        <v>0</v>
      </c>
      <c r="D10" s="103" t="e">
        <f t="shared" si="0"/>
        <v>#DIV/0!</v>
      </c>
      <c r="E10" s="180"/>
      <c r="F10" s="105">
        <f t="shared" si="1"/>
        <v>0</v>
      </c>
      <c r="G10" s="22"/>
    </row>
    <row r="11" spans="1:7" ht="13.2" customHeight="1" thickBot="1" x14ac:dyDescent="0.3">
      <c r="A11" s="23" t="s">
        <v>19</v>
      </c>
      <c r="B11" s="24">
        <f>SUM(B5:B10)</f>
        <v>69525.459455684322</v>
      </c>
      <c r="C11" s="25">
        <f>SUM(C5,C7:C10)</f>
        <v>82279.826916585298</v>
      </c>
      <c r="D11" s="104">
        <f>(C11-B11)/B11</f>
        <v>0.18344887701217763</v>
      </c>
      <c r="E11" s="104">
        <f>C11/100938</f>
        <v>0.8151521420732063</v>
      </c>
      <c r="F11" s="106"/>
      <c r="G11" s="26"/>
    </row>
    <row r="12" spans="1:7" ht="13.2" customHeight="1" x14ac:dyDescent="0.25"/>
    <row r="16" spans="1:7" x14ac:dyDescent="0.25">
      <c r="A16" s="62" t="s">
        <v>200</v>
      </c>
    </row>
    <row r="17" spans="1:10" x14ac:dyDescent="0.25">
      <c r="A17" s="2" t="s">
        <v>75</v>
      </c>
    </row>
    <row r="18" spans="1:10" ht="13.2" thickBot="1" x14ac:dyDescent="0.3">
      <c r="A18" s="27"/>
      <c r="C18" s="178" t="s">
        <v>42</v>
      </c>
      <c r="D18" s="178"/>
      <c r="E18" s="178"/>
    </row>
    <row r="19" spans="1:10" ht="13.2" thickBot="1" x14ac:dyDescent="0.3">
      <c r="B19" s="2" t="s">
        <v>45</v>
      </c>
      <c r="C19" s="35" t="s">
        <v>46</v>
      </c>
      <c r="D19" s="36" t="s">
        <v>47</v>
      </c>
      <c r="E19" s="37" t="s">
        <v>48</v>
      </c>
      <c r="G19" s="178" t="s">
        <v>49</v>
      </c>
      <c r="H19" s="178"/>
      <c r="I19" s="178"/>
    </row>
    <row r="20" spans="1:10" x14ac:dyDescent="0.25">
      <c r="A20" s="38" t="s">
        <v>13</v>
      </c>
      <c r="B20" s="39">
        <v>57568.747636683031</v>
      </c>
      <c r="C20" s="40">
        <v>1</v>
      </c>
      <c r="D20" s="1" t="s">
        <v>50</v>
      </c>
      <c r="E20" s="41">
        <v>6000</v>
      </c>
      <c r="G20" s="85">
        <v>1</v>
      </c>
      <c r="H20" s="86" t="s">
        <v>51</v>
      </c>
      <c r="I20" s="87">
        <v>11000</v>
      </c>
      <c r="J20" s="1" t="s">
        <v>52</v>
      </c>
    </row>
    <row r="21" spans="1:10" x14ac:dyDescent="0.25">
      <c r="C21" s="40">
        <v>2</v>
      </c>
      <c r="D21" s="1" t="s">
        <v>53</v>
      </c>
      <c r="E21" s="41">
        <v>200</v>
      </c>
      <c r="G21" s="88">
        <v>2</v>
      </c>
      <c r="H21" s="92" t="s">
        <v>54</v>
      </c>
      <c r="I21" s="90">
        <v>11000</v>
      </c>
    </row>
    <row r="22" spans="1:10" x14ac:dyDescent="0.25">
      <c r="C22" s="40">
        <v>3</v>
      </c>
      <c r="D22" s="1" t="s">
        <v>55</v>
      </c>
      <c r="E22" s="41">
        <v>2300</v>
      </c>
      <c r="G22" s="88">
        <v>3</v>
      </c>
      <c r="H22" s="92" t="s">
        <v>50</v>
      </c>
      <c r="I22" s="90">
        <v>6000</v>
      </c>
    </row>
    <row r="23" spans="1:10" x14ac:dyDescent="0.25">
      <c r="C23" s="40">
        <v>4</v>
      </c>
      <c r="D23" s="1" t="s">
        <v>51</v>
      </c>
      <c r="E23" s="41">
        <v>11000</v>
      </c>
      <c r="G23" s="88">
        <v>4</v>
      </c>
      <c r="H23" s="92" t="s">
        <v>56</v>
      </c>
      <c r="I23" s="90">
        <v>6000</v>
      </c>
    </row>
    <row r="24" spans="1:10" x14ac:dyDescent="0.25">
      <c r="C24" s="40">
        <v>5</v>
      </c>
      <c r="D24" s="1" t="s">
        <v>57</v>
      </c>
      <c r="E24" s="41">
        <v>200</v>
      </c>
      <c r="G24" s="88">
        <v>5</v>
      </c>
      <c r="H24" s="92" t="s">
        <v>58</v>
      </c>
      <c r="I24" s="90">
        <v>5000</v>
      </c>
    </row>
    <row r="25" spans="1:10" x14ac:dyDescent="0.25">
      <c r="C25" s="40">
        <v>6</v>
      </c>
      <c r="D25" s="1" t="s">
        <v>59</v>
      </c>
      <c r="E25" s="41">
        <v>950</v>
      </c>
      <c r="G25" s="88">
        <v>6</v>
      </c>
      <c r="H25" s="92" t="s">
        <v>60</v>
      </c>
      <c r="I25" s="90">
        <v>4500</v>
      </c>
    </row>
    <row r="26" spans="1:10" x14ac:dyDescent="0.25">
      <c r="C26" s="40">
        <v>7</v>
      </c>
      <c r="D26" s="1" t="s">
        <v>61</v>
      </c>
      <c r="E26" s="41">
        <v>1200</v>
      </c>
      <c r="G26" s="88">
        <v>7</v>
      </c>
      <c r="H26" s="92" t="s">
        <v>55</v>
      </c>
      <c r="I26" s="90">
        <v>2300</v>
      </c>
    </row>
    <row r="27" spans="1:10" x14ac:dyDescent="0.25">
      <c r="C27" s="40">
        <v>8</v>
      </c>
      <c r="D27" s="1" t="s">
        <v>62</v>
      </c>
      <c r="E27" s="41">
        <v>2000</v>
      </c>
      <c r="G27" s="88">
        <v>8</v>
      </c>
      <c r="H27" s="92" t="s">
        <v>63</v>
      </c>
      <c r="I27" s="90">
        <v>2300</v>
      </c>
    </row>
    <row r="28" spans="1:10" x14ac:dyDescent="0.25">
      <c r="C28" s="40">
        <v>9</v>
      </c>
      <c r="D28" s="1" t="s">
        <v>64</v>
      </c>
      <c r="E28" s="41">
        <v>950</v>
      </c>
      <c r="G28" s="88">
        <v>9</v>
      </c>
      <c r="H28" s="92" t="s">
        <v>62</v>
      </c>
      <c r="I28" s="90">
        <v>2000</v>
      </c>
    </row>
    <row r="29" spans="1:10" ht="13.2" thickBot="1" x14ac:dyDescent="0.3">
      <c r="C29" s="40">
        <v>10</v>
      </c>
      <c r="D29" s="1" t="s">
        <v>65</v>
      </c>
      <c r="E29" s="41">
        <v>340</v>
      </c>
      <c r="G29" s="93">
        <v>10</v>
      </c>
      <c r="H29" s="94" t="s">
        <v>61</v>
      </c>
      <c r="I29" s="95">
        <v>1200</v>
      </c>
      <c r="J29" s="96">
        <f>SUM(I20:I29)</f>
        <v>51300</v>
      </c>
    </row>
    <row r="30" spans="1:10" x14ac:dyDescent="0.25">
      <c r="C30" s="40">
        <v>11</v>
      </c>
      <c r="D30" s="1" t="s">
        <v>56</v>
      </c>
      <c r="E30" s="41">
        <v>6000</v>
      </c>
      <c r="G30" s="42">
        <v>11</v>
      </c>
      <c r="H30" s="42" t="s">
        <v>66</v>
      </c>
      <c r="I30" s="43">
        <v>1200</v>
      </c>
    </row>
    <row r="31" spans="1:10" x14ac:dyDescent="0.25">
      <c r="C31" s="40">
        <v>12</v>
      </c>
      <c r="D31" s="1" t="s">
        <v>60</v>
      </c>
      <c r="E31" s="41">
        <v>4500</v>
      </c>
      <c r="G31" s="42">
        <v>12</v>
      </c>
      <c r="H31" s="42" t="s">
        <v>67</v>
      </c>
      <c r="I31" s="43">
        <v>990</v>
      </c>
    </row>
    <row r="32" spans="1:10" x14ac:dyDescent="0.25">
      <c r="C32" s="40">
        <v>13</v>
      </c>
      <c r="D32" s="1" t="s">
        <v>63</v>
      </c>
      <c r="E32" s="41">
        <v>2300</v>
      </c>
      <c r="G32" s="42">
        <v>13</v>
      </c>
      <c r="H32" s="42" t="s">
        <v>59</v>
      </c>
      <c r="I32" s="43">
        <v>950</v>
      </c>
    </row>
    <row r="33" spans="3:12" x14ac:dyDescent="0.25">
      <c r="C33" s="40">
        <v>14</v>
      </c>
      <c r="D33" s="1" t="s">
        <v>54</v>
      </c>
      <c r="E33" s="41">
        <v>11000</v>
      </c>
      <c r="F33" s="44"/>
      <c r="G33" s="42">
        <v>14</v>
      </c>
      <c r="H33" s="42" t="s">
        <v>64</v>
      </c>
      <c r="I33" s="43">
        <v>950</v>
      </c>
    </row>
    <row r="34" spans="3:12" x14ac:dyDescent="0.25">
      <c r="C34" s="40">
        <v>15</v>
      </c>
      <c r="D34" s="1" t="s">
        <v>68</v>
      </c>
      <c r="E34" s="41">
        <v>380</v>
      </c>
      <c r="G34" s="42">
        <v>15</v>
      </c>
      <c r="H34" s="42" t="s">
        <v>69</v>
      </c>
      <c r="I34" s="43">
        <v>400</v>
      </c>
    </row>
    <row r="35" spans="3:12" x14ac:dyDescent="0.25">
      <c r="C35" s="40">
        <v>16</v>
      </c>
      <c r="D35" s="1" t="s">
        <v>58</v>
      </c>
      <c r="E35" s="41">
        <v>5000</v>
      </c>
      <c r="G35" s="42">
        <v>16</v>
      </c>
      <c r="H35" s="42" t="s">
        <v>68</v>
      </c>
      <c r="I35" s="43">
        <v>380</v>
      </c>
    </row>
    <row r="36" spans="3:12" x14ac:dyDescent="0.25">
      <c r="C36" s="40">
        <v>17</v>
      </c>
      <c r="D36" s="1" t="s">
        <v>66</v>
      </c>
      <c r="E36" s="41">
        <v>1200</v>
      </c>
      <c r="G36" s="42">
        <v>17</v>
      </c>
      <c r="H36" s="42" t="s">
        <v>70</v>
      </c>
      <c r="I36" s="43">
        <v>359</v>
      </c>
    </row>
    <row r="37" spans="3:12" x14ac:dyDescent="0.25">
      <c r="C37" s="40">
        <v>18</v>
      </c>
      <c r="D37" s="1" t="s">
        <v>67</v>
      </c>
      <c r="E37" s="41">
        <v>990</v>
      </c>
      <c r="G37" s="42">
        <v>18</v>
      </c>
      <c r="H37" s="42" t="s">
        <v>65</v>
      </c>
      <c r="I37" s="43">
        <v>340</v>
      </c>
    </row>
    <row r="38" spans="3:12" x14ac:dyDescent="0.25">
      <c r="C38" s="40">
        <v>19</v>
      </c>
      <c r="D38" s="1" t="s">
        <v>69</v>
      </c>
      <c r="E38" s="41">
        <v>400</v>
      </c>
      <c r="G38" s="42">
        <v>19</v>
      </c>
      <c r="H38" s="42" t="s">
        <v>71</v>
      </c>
      <c r="I38" s="43">
        <v>300</v>
      </c>
    </row>
    <row r="39" spans="3:12" x14ac:dyDescent="0.25">
      <c r="C39" s="40">
        <v>20</v>
      </c>
      <c r="D39" s="1" t="s">
        <v>71</v>
      </c>
      <c r="E39" s="41">
        <v>300</v>
      </c>
      <c r="G39" s="42">
        <v>20</v>
      </c>
      <c r="H39" s="42" t="s">
        <v>53</v>
      </c>
      <c r="I39" s="43">
        <v>200</v>
      </c>
    </row>
    <row r="40" spans="3:12" ht="13.2" thickBot="1" x14ac:dyDescent="0.3">
      <c r="C40" s="45">
        <v>21</v>
      </c>
      <c r="D40" s="46" t="s">
        <v>70</v>
      </c>
      <c r="E40" s="47">
        <v>359</v>
      </c>
      <c r="G40" s="42">
        <v>21</v>
      </c>
      <c r="H40" s="42" t="s">
        <v>57</v>
      </c>
      <c r="I40" s="43">
        <v>200</v>
      </c>
    </row>
    <row r="41" spans="3:12" x14ac:dyDescent="0.25">
      <c r="D41" s="2" t="s">
        <v>72</v>
      </c>
      <c r="E41" s="48">
        <f>SUM(E20:E40)</f>
        <v>57569</v>
      </c>
      <c r="F41" s="49"/>
      <c r="H41" s="2" t="s">
        <v>72</v>
      </c>
      <c r="I41" s="48">
        <f>SUM(I20:I40)</f>
        <v>57569</v>
      </c>
    </row>
    <row r="42" spans="3:12" x14ac:dyDescent="0.25">
      <c r="H42" s="50" t="s">
        <v>73</v>
      </c>
      <c r="I42" s="51">
        <f>10%*21</f>
        <v>2.1</v>
      </c>
      <c r="J42" s="42" t="s">
        <v>74</v>
      </c>
      <c r="K42" s="42"/>
      <c r="L42" s="42"/>
    </row>
    <row r="45" spans="3:12" x14ac:dyDescent="0.25">
      <c r="H45" s="2" t="s">
        <v>40</v>
      </c>
    </row>
    <row r="46" spans="3:12" x14ac:dyDescent="0.25">
      <c r="H46" s="92"/>
      <c r="I46" s="1" t="s">
        <v>41</v>
      </c>
    </row>
    <row r="47" spans="3:12" x14ac:dyDescent="0.25">
      <c r="H47" s="42" t="s">
        <v>43</v>
      </c>
      <c r="I47" s="1" t="s">
        <v>44</v>
      </c>
    </row>
    <row r="52" spans="1:14" x14ac:dyDescent="0.25">
      <c r="A52" s="62" t="s">
        <v>200</v>
      </c>
    </row>
    <row r="53" spans="1:14" x14ac:dyDescent="0.25">
      <c r="A53" s="2" t="s">
        <v>76</v>
      </c>
      <c r="C53" s="1" t="s">
        <v>77</v>
      </c>
    </row>
    <row r="55" spans="1:14" ht="13.2" thickBot="1" x14ac:dyDescent="0.3">
      <c r="A55" s="27"/>
      <c r="C55" s="178" t="s">
        <v>42</v>
      </c>
      <c r="D55" s="178"/>
      <c r="E55" s="178"/>
    </row>
    <row r="56" spans="1:14" ht="13.2" thickBot="1" x14ac:dyDescent="0.3">
      <c r="B56" s="2" t="s">
        <v>45</v>
      </c>
      <c r="C56" s="35" t="s">
        <v>46</v>
      </c>
      <c r="D56" s="36" t="s">
        <v>47</v>
      </c>
      <c r="E56" s="37" t="s">
        <v>48</v>
      </c>
      <c r="G56" s="178" t="s">
        <v>49</v>
      </c>
      <c r="H56" s="178"/>
      <c r="I56" s="178"/>
      <c r="K56" s="63" t="s">
        <v>175</v>
      </c>
      <c r="L56" s="64" t="s">
        <v>176</v>
      </c>
      <c r="M56" s="64" t="s">
        <v>173</v>
      </c>
      <c r="N56" s="65" t="s">
        <v>174</v>
      </c>
    </row>
    <row r="57" spans="1:14" ht="13.2" thickBot="1" x14ac:dyDescent="0.3">
      <c r="A57" s="38" t="s">
        <v>13</v>
      </c>
      <c r="B57" s="39">
        <v>57568.747636683031</v>
      </c>
      <c r="C57" s="52">
        <v>1</v>
      </c>
      <c r="D57" s="53" t="s">
        <v>50</v>
      </c>
      <c r="E57" s="54">
        <v>500</v>
      </c>
      <c r="G57" s="85">
        <v>1</v>
      </c>
      <c r="H57" s="86" t="s">
        <v>67</v>
      </c>
      <c r="I57" s="87">
        <v>990</v>
      </c>
      <c r="J57" s="1" t="s">
        <v>52</v>
      </c>
      <c r="K57" s="45" t="s">
        <v>171</v>
      </c>
      <c r="L57" s="46">
        <f>10%*114</f>
        <v>11.4</v>
      </c>
      <c r="M57" s="46" t="s">
        <v>172</v>
      </c>
      <c r="N57" s="66">
        <f>SUM(I57:I68)</f>
        <v>11880</v>
      </c>
    </row>
    <row r="58" spans="1:14" x14ac:dyDescent="0.25">
      <c r="C58" s="40">
        <v>2</v>
      </c>
      <c r="D58" s="55" t="s">
        <v>53</v>
      </c>
      <c r="E58" s="41">
        <v>20</v>
      </c>
      <c r="G58" s="88">
        <v>2</v>
      </c>
      <c r="H58" s="89" t="s">
        <v>80</v>
      </c>
      <c r="I58" s="90">
        <v>990</v>
      </c>
    </row>
    <row r="59" spans="1:14" x14ac:dyDescent="0.25">
      <c r="C59" s="40">
        <v>3</v>
      </c>
      <c r="D59" s="55" t="s">
        <v>55</v>
      </c>
      <c r="E59" s="41">
        <v>23</v>
      </c>
      <c r="G59" s="88">
        <v>3</v>
      </c>
      <c r="H59" s="89" t="s">
        <v>84</v>
      </c>
      <c r="I59" s="90">
        <v>990</v>
      </c>
    </row>
    <row r="60" spans="1:14" x14ac:dyDescent="0.25">
      <c r="C60" s="40">
        <v>4</v>
      </c>
      <c r="D60" s="55" t="s">
        <v>51</v>
      </c>
      <c r="E60" s="41">
        <v>11</v>
      </c>
      <c r="G60" s="88">
        <v>4</v>
      </c>
      <c r="H60" s="89" t="s">
        <v>88</v>
      </c>
      <c r="I60" s="90">
        <v>990</v>
      </c>
    </row>
    <row r="61" spans="1:14" x14ac:dyDescent="0.25">
      <c r="C61" s="40">
        <v>5</v>
      </c>
      <c r="D61" s="55" t="s">
        <v>57</v>
      </c>
      <c r="E61" s="41">
        <v>30</v>
      </c>
      <c r="G61" s="88">
        <v>5</v>
      </c>
      <c r="H61" s="89" t="s">
        <v>93</v>
      </c>
      <c r="I61" s="90">
        <v>990</v>
      </c>
    </row>
    <row r="62" spans="1:14" x14ac:dyDescent="0.25">
      <c r="C62" s="40">
        <v>6</v>
      </c>
      <c r="D62" s="55" t="s">
        <v>59</v>
      </c>
      <c r="E62" s="41">
        <v>950</v>
      </c>
      <c r="G62" s="88">
        <v>6</v>
      </c>
      <c r="H62" s="89" t="s">
        <v>97</v>
      </c>
      <c r="I62" s="90">
        <v>990</v>
      </c>
    </row>
    <row r="63" spans="1:14" x14ac:dyDescent="0.25">
      <c r="C63" s="40">
        <v>7</v>
      </c>
      <c r="D63" s="55" t="s">
        <v>61</v>
      </c>
      <c r="E63" s="41">
        <v>120</v>
      </c>
      <c r="G63" s="88">
        <v>7</v>
      </c>
      <c r="H63" s="89" t="s">
        <v>104</v>
      </c>
      <c r="I63" s="90">
        <v>990</v>
      </c>
      <c r="L63" s="2" t="s">
        <v>40</v>
      </c>
    </row>
    <row r="64" spans="1:14" x14ac:dyDescent="0.25">
      <c r="C64" s="40">
        <v>8</v>
      </c>
      <c r="D64" s="55" t="s">
        <v>62</v>
      </c>
      <c r="E64" s="41">
        <v>20</v>
      </c>
      <c r="G64" s="88">
        <v>8</v>
      </c>
      <c r="H64" s="89" t="s">
        <v>113</v>
      </c>
      <c r="I64" s="90">
        <v>990</v>
      </c>
      <c r="L64" s="92"/>
      <c r="M64" s="1" t="s">
        <v>41</v>
      </c>
    </row>
    <row r="65" spans="3:13" x14ac:dyDescent="0.25">
      <c r="C65" s="40">
        <v>9</v>
      </c>
      <c r="D65" s="55" t="s">
        <v>64</v>
      </c>
      <c r="E65" s="41">
        <v>950</v>
      </c>
      <c r="G65" s="88">
        <v>9</v>
      </c>
      <c r="H65" s="89" t="s">
        <v>119</v>
      </c>
      <c r="I65" s="90">
        <v>990</v>
      </c>
      <c r="L65" s="42" t="s">
        <v>43</v>
      </c>
      <c r="M65" s="1" t="s">
        <v>44</v>
      </c>
    </row>
    <row r="66" spans="3:13" x14ac:dyDescent="0.25">
      <c r="C66" s="40">
        <v>10</v>
      </c>
      <c r="D66" s="55" t="s">
        <v>65</v>
      </c>
      <c r="E66" s="41">
        <v>340</v>
      </c>
      <c r="G66" s="88">
        <v>10</v>
      </c>
      <c r="H66" s="89" t="s">
        <v>125</v>
      </c>
      <c r="I66" s="90">
        <v>990</v>
      </c>
    </row>
    <row r="67" spans="3:13" x14ac:dyDescent="0.25">
      <c r="C67" s="40">
        <v>11</v>
      </c>
      <c r="D67" s="55" t="s">
        <v>56</v>
      </c>
      <c r="E67" s="41">
        <v>60</v>
      </c>
      <c r="G67" s="88">
        <v>11</v>
      </c>
      <c r="H67" s="89" t="s">
        <v>129</v>
      </c>
      <c r="I67" s="90">
        <v>990</v>
      </c>
    </row>
    <row r="68" spans="3:13" x14ac:dyDescent="0.25">
      <c r="C68" s="40">
        <v>12</v>
      </c>
      <c r="D68" s="55" t="s">
        <v>60</v>
      </c>
      <c r="E68" s="41">
        <v>45</v>
      </c>
      <c r="G68" s="88">
        <v>12</v>
      </c>
      <c r="H68" s="89" t="s">
        <v>137</v>
      </c>
      <c r="I68" s="90">
        <v>990</v>
      </c>
      <c r="J68" s="91">
        <f>SUM(I57:I68)</f>
        <v>11880</v>
      </c>
    </row>
    <row r="69" spans="3:13" x14ac:dyDescent="0.25">
      <c r="C69" s="40">
        <v>13</v>
      </c>
      <c r="D69" s="55" t="s">
        <v>63</v>
      </c>
      <c r="E69" s="41">
        <v>23</v>
      </c>
      <c r="G69" s="56">
        <v>13</v>
      </c>
      <c r="H69" s="57" t="s">
        <v>143</v>
      </c>
      <c r="I69" s="58">
        <v>990</v>
      </c>
    </row>
    <row r="70" spans="3:13" x14ac:dyDescent="0.25">
      <c r="C70" s="40">
        <v>14</v>
      </c>
      <c r="D70" s="55" t="s">
        <v>54</v>
      </c>
      <c r="E70" s="41">
        <v>110</v>
      </c>
      <c r="G70" s="56">
        <v>14</v>
      </c>
      <c r="H70" s="57" t="s">
        <v>146</v>
      </c>
      <c r="I70" s="58">
        <v>990</v>
      </c>
    </row>
    <row r="71" spans="3:13" x14ac:dyDescent="0.25">
      <c r="C71" s="40">
        <v>15</v>
      </c>
      <c r="D71" s="55" t="s">
        <v>68</v>
      </c>
      <c r="E71" s="41">
        <v>380</v>
      </c>
      <c r="G71" s="56">
        <v>15</v>
      </c>
      <c r="H71" s="57" t="s">
        <v>147</v>
      </c>
      <c r="I71" s="58">
        <v>990</v>
      </c>
    </row>
    <row r="72" spans="3:13" x14ac:dyDescent="0.25">
      <c r="C72" s="40">
        <v>16</v>
      </c>
      <c r="D72" s="55" t="s">
        <v>58</v>
      </c>
      <c r="E72" s="41">
        <v>500</v>
      </c>
      <c r="G72" s="56">
        <v>16</v>
      </c>
      <c r="H72" s="57" t="s">
        <v>155</v>
      </c>
      <c r="I72" s="58">
        <v>990</v>
      </c>
    </row>
    <row r="73" spans="3:13" x14ac:dyDescent="0.25">
      <c r="C73" s="40">
        <v>17</v>
      </c>
      <c r="D73" s="55" t="s">
        <v>66</v>
      </c>
      <c r="E73" s="41">
        <v>12</v>
      </c>
      <c r="G73" s="56">
        <v>17</v>
      </c>
      <c r="H73" s="57" t="s">
        <v>159</v>
      </c>
      <c r="I73" s="58">
        <v>990</v>
      </c>
    </row>
    <row r="74" spans="3:13" x14ac:dyDescent="0.25">
      <c r="C74" s="40">
        <v>18</v>
      </c>
      <c r="D74" s="55" t="s">
        <v>67</v>
      </c>
      <c r="E74" s="41">
        <v>990</v>
      </c>
      <c r="G74" s="56">
        <v>18</v>
      </c>
      <c r="H74" s="57" t="s">
        <v>165</v>
      </c>
      <c r="I74" s="58">
        <v>990</v>
      </c>
    </row>
    <row r="75" spans="3:13" x14ac:dyDescent="0.25">
      <c r="C75" s="40">
        <v>19</v>
      </c>
      <c r="D75" s="55" t="s">
        <v>69</v>
      </c>
      <c r="E75" s="41">
        <v>40</v>
      </c>
      <c r="G75" s="56">
        <v>19</v>
      </c>
      <c r="H75" s="57" t="s">
        <v>59</v>
      </c>
      <c r="I75" s="58">
        <v>950</v>
      </c>
    </row>
    <row r="76" spans="3:13" x14ac:dyDescent="0.25">
      <c r="C76" s="40">
        <v>20</v>
      </c>
      <c r="D76" s="55" t="s">
        <v>71</v>
      </c>
      <c r="E76" s="41">
        <v>30</v>
      </c>
      <c r="G76" s="56">
        <v>20</v>
      </c>
      <c r="H76" s="57" t="s">
        <v>64</v>
      </c>
      <c r="I76" s="58">
        <v>950</v>
      </c>
    </row>
    <row r="77" spans="3:13" x14ac:dyDescent="0.25">
      <c r="C77" s="40">
        <v>21</v>
      </c>
      <c r="D77" s="55" t="s">
        <v>70</v>
      </c>
      <c r="E77" s="41">
        <v>35</v>
      </c>
      <c r="G77" s="56">
        <v>21</v>
      </c>
      <c r="H77" s="57" t="s">
        <v>89</v>
      </c>
      <c r="I77" s="58">
        <v>950</v>
      </c>
    </row>
    <row r="78" spans="3:13" x14ac:dyDescent="0.25">
      <c r="C78" s="40">
        <v>22</v>
      </c>
      <c r="D78" s="55" t="s">
        <v>78</v>
      </c>
      <c r="E78" s="41">
        <v>120</v>
      </c>
      <c r="G78" s="56">
        <v>22</v>
      </c>
      <c r="H78" s="57" t="s">
        <v>98</v>
      </c>
      <c r="I78" s="58">
        <v>950</v>
      </c>
    </row>
    <row r="79" spans="3:13" x14ac:dyDescent="0.25">
      <c r="C79" s="40">
        <v>23</v>
      </c>
      <c r="D79" s="55" t="s">
        <v>79</v>
      </c>
      <c r="E79" s="41">
        <v>380</v>
      </c>
      <c r="G79" s="56">
        <v>23</v>
      </c>
      <c r="H79" s="57" t="s">
        <v>114</v>
      </c>
      <c r="I79" s="58">
        <v>950</v>
      </c>
    </row>
    <row r="80" spans="3:13" x14ac:dyDescent="0.25">
      <c r="C80" s="40">
        <v>24</v>
      </c>
      <c r="D80" s="55" t="s">
        <v>80</v>
      </c>
      <c r="E80" s="41">
        <v>990</v>
      </c>
      <c r="G80" s="56">
        <v>24</v>
      </c>
      <c r="H80" s="57" t="s">
        <v>120</v>
      </c>
      <c r="I80" s="58">
        <v>950</v>
      </c>
    </row>
    <row r="81" spans="3:9" x14ac:dyDescent="0.25">
      <c r="C81" s="40">
        <v>25</v>
      </c>
      <c r="D81" s="55" t="s">
        <v>81</v>
      </c>
      <c r="E81" s="41">
        <v>500</v>
      </c>
      <c r="G81" s="56">
        <v>25</v>
      </c>
      <c r="H81" s="57" t="s">
        <v>130</v>
      </c>
      <c r="I81" s="58">
        <v>950</v>
      </c>
    </row>
    <row r="82" spans="3:9" x14ac:dyDescent="0.25">
      <c r="C82" s="40">
        <v>26</v>
      </c>
      <c r="D82" s="55" t="s">
        <v>82</v>
      </c>
      <c r="E82" s="41">
        <v>120</v>
      </c>
      <c r="G82" s="56">
        <v>26</v>
      </c>
      <c r="H82" s="57" t="s">
        <v>138</v>
      </c>
      <c r="I82" s="58">
        <v>950</v>
      </c>
    </row>
    <row r="83" spans="3:9" x14ac:dyDescent="0.25">
      <c r="C83" s="40">
        <v>27</v>
      </c>
      <c r="D83" s="55" t="s">
        <v>83</v>
      </c>
      <c r="E83" s="41">
        <v>380</v>
      </c>
      <c r="G83" s="56">
        <v>27</v>
      </c>
      <c r="H83" s="57" t="s">
        <v>144</v>
      </c>
      <c r="I83" s="58">
        <v>950</v>
      </c>
    </row>
    <row r="84" spans="3:9" x14ac:dyDescent="0.25">
      <c r="C84" s="40">
        <v>28</v>
      </c>
      <c r="D84" s="55" t="s">
        <v>84</v>
      </c>
      <c r="E84" s="41">
        <v>990</v>
      </c>
      <c r="G84" s="56">
        <v>28</v>
      </c>
      <c r="H84" s="57" t="s">
        <v>148</v>
      </c>
      <c r="I84" s="58">
        <v>950</v>
      </c>
    </row>
    <row r="85" spans="3:9" x14ac:dyDescent="0.25">
      <c r="C85" s="40">
        <v>29</v>
      </c>
      <c r="D85" s="55" t="s">
        <v>85</v>
      </c>
      <c r="E85" s="41">
        <v>60</v>
      </c>
      <c r="G85" s="56">
        <v>29</v>
      </c>
      <c r="H85" s="57" t="s">
        <v>160</v>
      </c>
      <c r="I85" s="58">
        <v>950</v>
      </c>
    </row>
    <row r="86" spans="3:9" x14ac:dyDescent="0.25">
      <c r="C86" s="40">
        <v>30</v>
      </c>
      <c r="D86" s="55" t="s">
        <v>86</v>
      </c>
      <c r="E86" s="41">
        <v>120</v>
      </c>
      <c r="G86" s="56">
        <v>30</v>
      </c>
      <c r="H86" s="57" t="s">
        <v>164</v>
      </c>
      <c r="I86" s="58">
        <v>950</v>
      </c>
    </row>
    <row r="87" spans="3:9" x14ac:dyDescent="0.25">
      <c r="C87" s="40">
        <v>31</v>
      </c>
      <c r="D87" s="55" t="s">
        <v>87</v>
      </c>
      <c r="E87" s="41">
        <v>380</v>
      </c>
      <c r="G87" s="56">
        <v>31</v>
      </c>
      <c r="H87" s="57" t="s">
        <v>99</v>
      </c>
      <c r="I87" s="58">
        <v>750</v>
      </c>
    </row>
    <row r="88" spans="3:9" x14ac:dyDescent="0.25">
      <c r="C88" s="40">
        <v>32</v>
      </c>
      <c r="D88" s="55" t="s">
        <v>88</v>
      </c>
      <c r="E88" s="41">
        <v>990</v>
      </c>
      <c r="G88" s="56">
        <v>32</v>
      </c>
      <c r="H88" s="57" t="s">
        <v>100</v>
      </c>
      <c r="I88" s="58">
        <v>750</v>
      </c>
    </row>
    <row r="89" spans="3:9" x14ac:dyDescent="0.25">
      <c r="C89" s="40">
        <v>33</v>
      </c>
      <c r="D89" s="55" t="s">
        <v>89</v>
      </c>
      <c r="E89" s="41">
        <v>950</v>
      </c>
      <c r="G89" s="56">
        <v>33</v>
      </c>
      <c r="H89" s="57" t="s">
        <v>115</v>
      </c>
      <c r="I89" s="58">
        <v>750</v>
      </c>
    </row>
    <row r="90" spans="3:9" x14ac:dyDescent="0.25">
      <c r="C90" s="40">
        <v>34</v>
      </c>
      <c r="D90" s="55" t="s">
        <v>90</v>
      </c>
      <c r="E90" s="41">
        <v>500</v>
      </c>
      <c r="G90" s="56">
        <v>34</v>
      </c>
      <c r="H90" s="57" t="s">
        <v>121</v>
      </c>
      <c r="I90" s="58">
        <v>750</v>
      </c>
    </row>
    <row r="91" spans="3:9" x14ac:dyDescent="0.25">
      <c r="C91" s="40">
        <v>35</v>
      </c>
      <c r="D91" s="55" t="s">
        <v>91</v>
      </c>
      <c r="E91" s="41">
        <v>120</v>
      </c>
      <c r="G91" s="56">
        <v>35</v>
      </c>
      <c r="H91" s="57" t="s">
        <v>131</v>
      </c>
      <c r="I91" s="58">
        <v>750</v>
      </c>
    </row>
    <row r="92" spans="3:9" x14ac:dyDescent="0.25">
      <c r="C92" s="40">
        <v>36</v>
      </c>
      <c r="D92" s="55" t="s">
        <v>92</v>
      </c>
      <c r="E92" s="41">
        <v>380</v>
      </c>
      <c r="G92" s="56">
        <v>36</v>
      </c>
      <c r="H92" s="57" t="s">
        <v>132</v>
      </c>
      <c r="I92" s="58">
        <v>750</v>
      </c>
    </row>
    <row r="93" spans="3:9" x14ac:dyDescent="0.25">
      <c r="C93" s="40">
        <v>37</v>
      </c>
      <c r="D93" s="55" t="s">
        <v>93</v>
      </c>
      <c r="E93" s="41">
        <v>990</v>
      </c>
      <c r="G93" s="56">
        <v>37</v>
      </c>
      <c r="H93" s="57" t="s">
        <v>133</v>
      </c>
      <c r="I93" s="58">
        <v>750</v>
      </c>
    </row>
    <row r="94" spans="3:9" x14ac:dyDescent="0.25">
      <c r="C94" s="40">
        <v>38</v>
      </c>
      <c r="D94" s="55" t="s">
        <v>94</v>
      </c>
      <c r="E94" s="41">
        <v>500</v>
      </c>
      <c r="G94" s="56">
        <v>38</v>
      </c>
      <c r="H94" s="57" t="s">
        <v>139</v>
      </c>
      <c r="I94" s="58">
        <v>750</v>
      </c>
    </row>
    <row r="95" spans="3:9" x14ac:dyDescent="0.25">
      <c r="C95" s="40">
        <v>39</v>
      </c>
      <c r="D95" s="55" t="s">
        <v>95</v>
      </c>
      <c r="E95" s="41">
        <v>120</v>
      </c>
      <c r="G95" s="56">
        <v>39</v>
      </c>
      <c r="H95" s="57" t="s">
        <v>149</v>
      </c>
      <c r="I95" s="58">
        <v>750</v>
      </c>
    </row>
    <row r="96" spans="3:9" x14ac:dyDescent="0.25">
      <c r="C96" s="40">
        <v>40</v>
      </c>
      <c r="D96" s="55" t="s">
        <v>96</v>
      </c>
      <c r="E96" s="41">
        <v>380</v>
      </c>
      <c r="G96" s="56">
        <v>40</v>
      </c>
      <c r="H96" s="57" t="s">
        <v>150</v>
      </c>
      <c r="I96" s="58">
        <v>750</v>
      </c>
    </row>
    <row r="97" spans="3:9" x14ac:dyDescent="0.25">
      <c r="C97" s="40">
        <v>41</v>
      </c>
      <c r="D97" s="55" t="s">
        <v>97</v>
      </c>
      <c r="E97" s="41">
        <v>990</v>
      </c>
      <c r="G97" s="56">
        <v>41</v>
      </c>
      <c r="H97" s="57" t="s">
        <v>151</v>
      </c>
      <c r="I97" s="58">
        <v>750</v>
      </c>
    </row>
    <row r="98" spans="3:9" x14ac:dyDescent="0.25">
      <c r="C98" s="40">
        <v>42</v>
      </c>
      <c r="D98" s="55" t="s">
        <v>98</v>
      </c>
      <c r="E98" s="41">
        <v>950</v>
      </c>
      <c r="G98" s="56">
        <v>42</v>
      </c>
      <c r="H98" s="57" t="s">
        <v>161</v>
      </c>
      <c r="I98" s="58">
        <v>750</v>
      </c>
    </row>
    <row r="99" spans="3:9" x14ac:dyDescent="0.25">
      <c r="C99" s="40">
        <v>43</v>
      </c>
      <c r="D99" s="55" t="s">
        <v>99</v>
      </c>
      <c r="E99" s="41">
        <v>750</v>
      </c>
      <c r="G99" s="56">
        <v>43</v>
      </c>
      <c r="H99" s="57" t="s">
        <v>162</v>
      </c>
      <c r="I99" s="58">
        <v>750</v>
      </c>
    </row>
    <row r="100" spans="3:9" x14ac:dyDescent="0.25">
      <c r="C100" s="40">
        <v>44</v>
      </c>
      <c r="D100" s="55" t="s">
        <v>100</v>
      </c>
      <c r="E100" s="41">
        <v>750</v>
      </c>
      <c r="G100" s="56">
        <v>44</v>
      </c>
      <c r="H100" s="57" t="s">
        <v>163</v>
      </c>
      <c r="I100" s="58">
        <v>750</v>
      </c>
    </row>
    <row r="101" spans="3:9" x14ac:dyDescent="0.25">
      <c r="C101" s="40">
        <v>45</v>
      </c>
      <c r="D101" s="55" t="s">
        <v>101</v>
      </c>
      <c r="E101" s="41">
        <v>60</v>
      </c>
      <c r="G101" s="56">
        <v>45</v>
      </c>
      <c r="H101" s="57" t="s">
        <v>108</v>
      </c>
      <c r="I101" s="58">
        <v>600</v>
      </c>
    </row>
    <row r="102" spans="3:9" x14ac:dyDescent="0.25">
      <c r="C102" s="40">
        <v>46</v>
      </c>
      <c r="D102" s="55" t="s">
        <v>102</v>
      </c>
      <c r="E102" s="41">
        <v>120</v>
      </c>
      <c r="G102" s="56">
        <v>46</v>
      </c>
      <c r="H102" s="57" t="s">
        <v>110</v>
      </c>
      <c r="I102" s="58">
        <v>600</v>
      </c>
    </row>
    <row r="103" spans="3:9" x14ac:dyDescent="0.25">
      <c r="C103" s="40">
        <v>47</v>
      </c>
      <c r="D103" s="55" t="s">
        <v>103</v>
      </c>
      <c r="E103" s="41">
        <v>380</v>
      </c>
      <c r="G103" s="56">
        <v>47</v>
      </c>
      <c r="H103" s="57" t="s">
        <v>116</v>
      </c>
      <c r="I103" s="58">
        <v>600</v>
      </c>
    </row>
    <row r="104" spans="3:9" x14ac:dyDescent="0.25">
      <c r="C104" s="40">
        <v>48</v>
      </c>
      <c r="D104" s="55" t="s">
        <v>104</v>
      </c>
      <c r="E104" s="41">
        <v>990</v>
      </c>
      <c r="G104" s="56">
        <v>48</v>
      </c>
      <c r="H104" s="57" t="s">
        <v>134</v>
      </c>
      <c r="I104" s="58">
        <v>600</v>
      </c>
    </row>
    <row r="105" spans="3:9" x14ac:dyDescent="0.25">
      <c r="C105" s="40">
        <v>49</v>
      </c>
      <c r="D105" s="55" t="s">
        <v>105</v>
      </c>
      <c r="E105" s="41">
        <v>60</v>
      </c>
      <c r="G105" s="56">
        <v>49</v>
      </c>
      <c r="H105" s="57" t="s">
        <v>140</v>
      </c>
      <c r="I105" s="58">
        <v>600</v>
      </c>
    </row>
    <row r="106" spans="3:9" x14ac:dyDescent="0.25">
      <c r="C106" s="40">
        <v>50</v>
      </c>
      <c r="D106" s="55" t="s">
        <v>106</v>
      </c>
      <c r="E106" s="41">
        <v>120</v>
      </c>
      <c r="G106" s="56">
        <v>50</v>
      </c>
      <c r="H106" s="57" t="s">
        <v>152</v>
      </c>
      <c r="I106" s="58">
        <v>600</v>
      </c>
    </row>
    <row r="107" spans="3:9" x14ac:dyDescent="0.25">
      <c r="C107" s="40">
        <v>51</v>
      </c>
      <c r="D107" s="55" t="s">
        <v>107</v>
      </c>
      <c r="E107" s="41">
        <v>380</v>
      </c>
      <c r="G107" s="56">
        <v>51</v>
      </c>
      <c r="H107" s="57" t="s">
        <v>156</v>
      </c>
      <c r="I107" s="58">
        <v>600</v>
      </c>
    </row>
    <row r="108" spans="3:9" x14ac:dyDescent="0.25">
      <c r="C108" s="40">
        <v>52</v>
      </c>
      <c r="D108" s="55" t="s">
        <v>108</v>
      </c>
      <c r="E108" s="41">
        <v>600</v>
      </c>
      <c r="G108" s="56">
        <v>52</v>
      </c>
      <c r="H108" s="57" t="s">
        <v>166</v>
      </c>
      <c r="I108" s="58">
        <v>600</v>
      </c>
    </row>
    <row r="109" spans="3:9" x14ac:dyDescent="0.25">
      <c r="C109" s="40">
        <v>53</v>
      </c>
      <c r="D109" s="55" t="s">
        <v>109</v>
      </c>
      <c r="E109" s="41">
        <v>120</v>
      </c>
      <c r="G109" s="56">
        <v>53</v>
      </c>
      <c r="H109" s="57" t="s">
        <v>50</v>
      </c>
      <c r="I109" s="58">
        <v>500</v>
      </c>
    </row>
    <row r="110" spans="3:9" x14ac:dyDescent="0.25">
      <c r="C110" s="40">
        <v>54</v>
      </c>
      <c r="D110" s="55" t="s">
        <v>110</v>
      </c>
      <c r="E110" s="41">
        <v>600</v>
      </c>
      <c r="G110" s="56">
        <v>54</v>
      </c>
      <c r="H110" s="57" t="s">
        <v>58</v>
      </c>
      <c r="I110" s="58">
        <v>500</v>
      </c>
    </row>
    <row r="111" spans="3:9" x14ac:dyDescent="0.25">
      <c r="C111" s="40">
        <v>55</v>
      </c>
      <c r="D111" s="55" t="s">
        <v>111</v>
      </c>
      <c r="E111" s="41">
        <v>120</v>
      </c>
      <c r="G111" s="56">
        <v>55</v>
      </c>
      <c r="H111" s="57" t="s">
        <v>81</v>
      </c>
      <c r="I111" s="58">
        <v>500</v>
      </c>
    </row>
    <row r="112" spans="3:9" x14ac:dyDescent="0.25">
      <c r="C112" s="40">
        <v>56</v>
      </c>
      <c r="D112" s="55" t="s">
        <v>112</v>
      </c>
      <c r="E112" s="41">
        <v>380</v>
      </c>
      <c r="G112" s="56">
        <v>56</v>
      </c>
      <c r="H112" s="57" t="s">
        <v>90</v>
      </c>
      <c r="I112" s="58">
        <v>500</v>
      </c>
    </row>
    <row r="113" spans="3:9" x14ac:dyDescent="0.25">
      <c r="C113" s="40">
        <v>57</v>
      </c>
      <c r="D113" s="55" t="s">
        <v>113</v>
      </c>
      <c r="E113" s="41">
        <v>990</v>
      </c>
      <c r="G113" s="56">
        <v>57</v>
      </c>
      <c r="H113" s="57" t="s">
        <v>94</v>
      </c>
      <c r="I113" s="58">
        <v>500</v>
      </c>
    </row>
    <row r="114" spans="3:9" x14ac:dyDescent="0.25">
      <c r="C114" s="40">
        <v>58</v>
      </c>
      <c r="D114" s="55" t="s">
        <v>114</v>
      </c>
      <c r="E114" s="41">
        <v>950</v>
      </c>
      <c r="G114" s="56">
        <v>58</v>
      </c>
      <c r="H114" s="57" t="s">
        <v>169</v>
      </c>
      <c r="I114" s="58">
        <v>500</v>
      </c>
    </row>
    <row r="115" spans="3:9" x14ac:dyDescent="0.25">
      <c r="C115" s="40">
        <v>59</v>
      </c>
      <c r="D115" s="55" t="s">
        <v>115</v>
      </c>
      <c r="E115" s="41">
        <v>750</v>
      </c>
      <c r="G115" s="56">
        <v>59</v>
      </c>
      <c r="H115" s="57" t="s">
        <v>68</v>
      </c>
      <c r="I115" s="58">
        <v>380</v>
      </c>
    </row>
    <row r="116" spans="3:9" x14ac:dyDescent="0.25">
      <c r="C116" s="40">
        <v>60</v>
      </c>
      <c r="D116" s="55" t="s">
        <v>116</v>
      </c>
      <c r="E116" s="41">
        <v>600</v>
      </c>
      <c r="G116" s="56">
        <v>60</v>
      </c>
      <c r="H116" s="57" t="s">
        <v>79</v>
      </c>
      <c r="I116" s="58">
        <v>380</v>
      </c>
    </row>
    <row r="117" spans="3:9" x14ac:dyDescent="0.25">
      <c r="C117" s="40">
        <v>61</v>
      </c>
      <c r="D117" s="55" t="s">
        <v>117</v>
      </c>
      <c r="E117" s="41">
        <v>120</v>
      </c>
      <c r="G117" s="56">
        <v>61</v>
      </c>
      <c r="H117" s="57" t="s">
        <v>83</v>
      </c>
      <c r="I117" s="58">
        <v>380</v>
      </c>
    </row>
    <row r="118" spans="3:9" x14ac:dyDescent="0.25">
      <c r="C118" s="40">
        <v>62</v>
      </c>
      <c r="D118" s="55" t="s">
        <v>118</v>
      </c>
      <c r="E118" s="41">
        <v>380</v>
      </c>
      <c r="G118" s="56">
        <v>62</v>
      </c>
      <c r="H118" s="57" t="s">
        <v>87</v>
      </c>
      <c r="I118" s="58">
        <v>380</v>
      </c>
    </row>
    <row r="119" spans="3:9" x14ac:dyDescent="0.25">
      <c r="C119" s="40">
        <v>63</v>
      </c>
      <c r="D119" s="55" t="s">
        <v>119</v>
      </c>
      <c r="E119" s="41">
        <v>990</v>
      </c>
      <c r="G119" s="56">
        <v>63</v>
      </c>
      <c r="H119" s="57" t="s">
        <v>92</v>
      </c>
      <c r="I119" s="58">
        <v>380</v>
      </c>
    </row>
    <row r="120" spans="3:9" x14ac:dyDescent="0.25">
      <c r="C120" s="40">
        <v>64</v>
      </c>
      <c r="D120" s="55" t="s">
        <v>120</v>
      </c>
      <c r="E120" s="41">
        <v>950</v>
      </c>
      <c r="G120" s="56">
        <v>64</v>
      </c>
      <c r="H120" s="57" t="s">
        <v>96</v>
      </c>
      <c r="I120" s="58">
        <v>380</v>
      </c>
    </row>
    <row r="121" spans="3:9" x14ac:dyDescent="0.25">
      <c r="C121" s="40">
        <v>65</v>
      </c>
      <c r="D121" s="55" t="s">
        <v>121</v>
      </c>
      <c r="E121" s="41">
        <v>750</v>
      </c>
      <c r="G121" s="56">
        <v>65</v>
      </c>
      <c r="H121" s="57" t="s">
        <v>103</v>
      </c>
      <c r="I121" s="58">
        <v>380</v>
      </c>
    </row>
    <row r="122" spans="3:9" x14ac:dyDescent="0.25">
      <c r="C122" s="40">
        <v>66</v>
      </c>
      <c r="D122" s="55" t="s">
        <v>122</v>
      </c>
      <c r="E122" s="41">
        <v>60</v>
      </c>
      <c r="G122" s="56">
        <v>66</v>
      </c>
      <c r="H122" s="57" t="s">
        <v>107</v>
      </c>
      <c r="I122" s="58">
        <v>380</v>
      </c>
    </row>
    <row r="123" spans="3:9" x14ac:dyDescent="0.25">
      <c r="C123" s="40">
        <v>67</v>
      </c>
      <c r="D123" s="55" t="s">
        <v>123</v>
      </c>
      <c r="E123" s="41">
        <v>120</v>
      </c>
      <c r="G123" s="56">
        <v>67</v>
      </c>
      <c r="H123" s="57" t="s">
        <v>112</v>
      </c>
      <c r="I123" s="58">
        <v>380</v>
      </c>
    </row>
    <row r="124" spans="3:9" x14ac:dyDescent="0.25">
      <c r="C124" s="40">
        <v>68</v>
      </c>
      <c r="D124" s="55" t="s">
        <v>124</v>
      </c>
      <c r="E124" s="41">
        <v>380</v>
      </c>
      <c r="G124" s="56">
        <v>68</v>
      </c>
      <c r="H124" s="57" t="s">
        <v>118</v>
      </c>
      <c r="I124" s="58">
        <v>380</v>
      </c>
    </row>
    <row r="125" spans="3:9" x14ac:dyDescent="0.25">
      <c r="C125" s="40">
        <v>69</v>
      </c>
      <c r="D125" s="55" t="s">
        <v>125</v>
      </c>
      <c r="E125" s="41">
        <v>990</v>
      </c>
      <c r="G125" s="56">
        <v>69</v>
      </c>
      <c r="H125" s="57" t="s">
        <v>124</v>
      </c>
      <c r="I125" s="58">
        <v>380</v>
      </c>
    </row>
    <row r="126" spans="3:9" x14ac:dyDescent="0.25">
      <c r="C126" s="40">
        <v>70</v>
      </c>
      <c r="D126" s="55" t="s">
        <v>126</v>
      </c>
      <c r="E126" s="41">
        <v>30</v>
      </c>
      <c r="G126" s="56">
        <v>70</v>
      </c>
      <c r="H126" s="57" t="s">
        <v>128</v>
      </c>
      <c r="I126" s="58">
        <v>380</v>
      </c>
    </row>
    <row r="127" spans="3:9" x14ac:dyDescent="0.25">
      <c r="C127" s="40">
        <v>71</v>
      </c>
      <c r="D127" s="55" t="s">
        <v>127</v>
      </c>
      <c r="E127" s="41">
        <v>20</v>
      </c>
      <c r="G127" s="56">
        <v>71</v>
      </c>
      <c r="H127" s="57" t="s">
        <v>136</v>
      </c>
      <c r="I127" s="58">
        <v>380</v>
      </c>
    </row>
    <row r="128" spans="3:9" x14ac:dyDescent="0.25">
      <c r="C128" s="40">
        <v>72</v>
      </c>
      <c r="D128" s="55" t="s">
        <v>128</v>
      </c>
      <c r="E128" s="41">
        <v>380</v>
      </c>
      <c r="G128" s="56">
        <v>72</v>
      </c>
      <c r="H128" s="57" t="s">
        <v>145</v>
      </c>
      <c r="I128" s="58">
        <v>380</v>
      </c>
    </row>
    <row r="129" spans="3:9" x14ac:dyDescent="0.25">
      <c r="C129" s="40">
        <v>73</v>
      </c>
      <c r="D129" s="55" t="s">
        <v>129</v>
      </c>
      <c r="E129" s="41">
        <v>990</v>
      </c>
      <c r="G129" s="56">
        <v>73</v>
      </c>
      <c r="H129" s="57" t="s">
        <v>154</v>
      </c>
      <c r="I129" s="58">
        <v>380</v>
      </c>
    </row>
    <row r="130" spans="3:9" x14ac:dyDescent="0.25">
      <c r="C130" s="40">
        <v>74</v>
      </c>
      <c r="D130" s="55" t="s">
        <v>130</v>
      </c>
      <c r="E130" s="41">
        <v>950</v>
      </c>
      <c r="G130" s="56">
        <v>74</v>
      </c>
      <c r="H130" s="57" t="s">
        <v>158</v>
      </c>
      <c r="I130" s="58">
        <v>380</v>
      </c>
    </row>
    <row r="131" spans="3:9" x14ac:dyDescent="0.25">
      <c r="C131" s="40">
        <v>75</v>
      </c>
      <c r="D131" s="55" t="s">
        <v>131</v>
      </c>
      <c r="E131" s="41">
        <v>750</v>
      </c>
      <c r="G131" s="56">
        <v>75</v>
      </c>
      <c r="H131" s="57" t="s">
        <v>168</v>
      </c>
      <c r="I131" s="58">
        <v>380</v>
      </c>
    </row>
    <row r="132" spans="3:9" x14ac:dyDescent="0.25">
      <c r="C132" s="40">
        <v>76</v>
      </c>
      <c r="D132" s="55" t="s">
        <v>132</v>
      </c>
      <c r="E132" s="41">
        <v>750</v>
      </c>
      <c r="G132" s="56">
        <v>76</v>
      </c>
      <c r="H132" s="57" t="s">
        <v>65</v>
      </c>
      <c r="I132" s="58">
        <v>340</v>
      </c>
    </row>
    <row r="133" spans="3:9" x14ac:dyDescent="0.25">
      <c r="C133" s="40">
        <v>77</v>
      </c>
      <c r="D133" s="55" t="s">
        <v>133</v>
      </c>
      <c r="E133" s="41">
        <v>750</v>
      </c>
      <c r="G133" s="56">
        <v>77</v>
      </c>
      <c r="H133" s="57" t="s">
        <v>142</v>
      </c>
      <c r="I133" s="58">
        <v>340</v>
      </c>
    </row>
    <row r="134" spans="3:9" x14ac:dyDescent="0.25">
      <c r="C134" s="40">
        <v>78</v>
      </c>
      <c r="D134" s="55" t="s">
        <v>134</v>
      </c>
      <c r="E134" s="41">
        <v>600</v>
      </c>
      <c r="G134" s="56">
        <v>78</v>
      </c>
      <c r="H134" s="57" t="s">
        <v>61</v>
      </c>
      <c r="I134" s="58">
        <v>120</v>
      </c>
    </row>
    <row r="135" spans="3:9" x14ac:dyDescent="0.25">
      <c r="C135" s="40">
        <v>79</v>
      </c>
      <c r="D135" s="55" t="s">
        <v>135</v>
      </c>
      <c r="E135" s="41">
        <v>120</v>
      </c>
      <c r="G135" s="56">
        <v>79</v>
      </c>
      <c r="H135" s="57" t="s">
        <v>78</v>
      </c>
      <c r="I135" s="58">
        <v>120</v>
      </c>
    </row>
    <row r="136" spans="3:9" x14ac:dyDescent="0.25">
      <c r="C136" s="40">
        <v>80</v>
      </c>
      <c r="D136" s="55" t="s">
        <v>136</v>
      </c>
      <c r="E136" s="41">
        <v>380</v>
      </c>
      <c r="G136" s="56">
        <v>80</v>
      </c>
      <c r="H136" s="57" t="s">
        <v>82</v>
      </c>
      <c r="I136" s="58">
        <v>120</v>
      </c>
    </row>
    <row r="137" spans="3:9" x14ac:dyDescent="0.25">
      <c r="C137" s="40">
        <v>81</v>
      </c>
      <c r="D137" s="55" t="s">
        <v>137</v>
      </c>
      <c r="E137" s="41">
        <v>990</v>
      </c>
      <c r="G137" s="56">
        <v>81</v>
      </c>
      <c r="H137" s="57" t="s">
        <v>86</v>
      </c>
      <c r="I137" s="58">
        <v>120</v>
      </c>
    </row>
    <row r="138" spans="3:9" x14ac:dyDescent="0.25">
      <c r="C138" s="40">
        <v>82</v>
      </c>
      <c r="D138" s="55" t="s">
        <v>138</v>
      </c>
      <c r="E138" s="41">
        <v>950</v>
      </c>
      <c r="G138" s="56">
        <v>82</v>
      </c>
      <c r="H138" s="57" t="s">
        <v>91</v>
      </c>
      <c r="I138" s="58">
        <v>120</v>
      </c>
    </row>
    <row r="139" spans="3:9" x14ac:dyDescent="0.25">
      <c r="C139" s="40">
        <v>83</v>
      </c>
      <c r="D139" s="55" t="s">
        <v>139</v>
      </c>
      <c r="E139" s="41">
        <v>750</v>
      </c>
      <c r="G139" s="56">
        <v>83</v>
      </c>
      <c r="H139" s="57" t="s">
        <v>95</v>
      </c>
      <c r="I139" s="58">
        <v>120</v>
      </c>
    </row>
    <row r="140" spans="3:9" x14ac:dyDescent="0.25">
      <c r="C140" s="40">
        <v>84</v>
      </c>
      <c r="D140" s="55" t="s">
        <v>140</v>
      </c>
      <c r="E140" s="41">
        <v>600</v>
      </c>
      <c r="G140" s="56">
        <v>84</v>
      </c>
      <c r="H140" s="57" t="s">
        <v>102</v>
      </c>
      <c r="I140" s="58">
        <v>120</v>
      </c>
    </row>
    <row r="141" spans="3:9" x14ac:dyDescent="0.25">
      <c r="C141" s="40">
        <v>85</v>
      </c>
      <c r="D141" s="55" t="s">
        <v>141</v>
      </c>
      <c r="E141" s="41">
        <v>120</v>
      </c>
      <c r="G141" s="56">
        <v>85</v>
      </c>
      <c r="H141" s="57" t="s">
        <v>106</v>
      </c>
      <c r="I141" s="58">
        <v>120</v>
      </c>
    </row>
    <row r="142" spans="3:9" x14ac:dyDescent="0.25">
      <c r="C142" s="40">
        <v>86</v>
      </c>
      <c r="D142" s="55" t="s">
        <v>142</v>
      </c>
      <c r="E142" s="41">
        <v>340</v>
      </c>
      <c r="G142" s="56">
        <v>86</v>
      </c>
      <c r="H142" s="57" t="s">
        <v>109</v>
      </c>
      <c r="I142" s="58">
        <v>120</v>
      </c>
    </row>
    <row r="143" spans="3:9" x14ac:dyDescent="0.25">
      <c r="C143" s="40">
        <v>87</v>
      </c>
      <c r="D143" s="55" t="s">
        <v>143</v>
      </c>
      <c r="E143" s="41">
        <v>990</v>
      </c>
      <c r="G143" s="56">
        <v>87</v>
      </c>
      <c r="H143" s="57" t="s">
        <v>111</v>
      </c>
      <c r="I143" s="58">
        <v>120</v>
      </c>
    </row>
    <row r="144" spans="3:9" x14ac:dyDescent="0.25">
      <c r="C144" s="40">
        <v>88</v>
      </c>
      <c r="D144" s="55" t="s">
        <v>144</v>
      </c>
      <c r="E144" s="41">
        <v>950</v>
      </c>
      <c r="G144" s="56">
        <v>88</v>
      </c>
      <c r="H144" s="57" t="s">
        <v>117</v>
      </c>
      <c r="I144" s="58">
        <v>120</v>
      </c>
    </row>
    <row r="145" spans="3:9" x14ac:dyDescent="0.25">
      <c r="C145" s="40">
        <v>89</v>
      </c>
      <c r="D145" s="55" t="s">
        <v>145</v>
      </c>
      <c r="E145" s="41">
        <v>380</v>
      </c>
      <c r="G145" s="56">
        <v>89</v>
      </c>
      <c r="H145" s="57" t="s">
        <v>123</v>
      </c>
      <c r="I145" s="58">
        <v>120</v>
      </c>
    </row>
    <row r="146" spans="3:9" x14ac:dyDescent="0.25">
      <c r="C146" s="40">
        <v>90</v>
      </c>
      <c r="D146" s="55" t="s">
        <v>146</v>
      </c>
      <c r="E146" s="41">
        <v>990</v>
      </c>
      <c r="G146" s="56">
        <v>90</v>
      </c>
      <c r="H146" s="57" t="s">
        <v>135</v>
      </c>
      <c r="I146" s="58">
        <v>120</v>
      </c>
    </row>
    <row r="147" spans="3:9" x14ac:dyDescent="0.25">
      <c r="C147" s="40">
        <v>91</v>
      </c>
      <c r="D147" s="55" t="s">
        <v>147</v>
      </c>
      <c r="E147" s="41">
        <v>990</v>
      </c>
      <c r="G147" s="56">
        <v>91</v>
      </c>
      <c r="H147" s="57" t="s">
        <v>141</v>
      </c>
      <c r="I147" s="58">
        <v>120</v>
      </c>
    </row>
    <row r="148" spans="3:9" x14ac:dyDescent="0.25">
      <c r="C148" s="40">
        <v>92</v>
      </c>
      <c r="D148" s="55" t="s">
        <v>148</v>
      </c>
      <c r="E148" s="41">
        <v>950</v>
      </c>
      <c r="G148" s="56">
        <v>92</v>
      </c>
      <c r="H148" s="57" t="s">
        <v>153</v>
      </c>
      <c r="I148" s="58">
        <v>120</v>
      </c>
    </row>
    <row r="149" spans="3:9" x14ac:dyDescent="0.25">
      <c r="C149" s="40">
        <v>93</v>
      </c>
      <c r="D149" s="55" t="s">
        <v>149</v>
      </c>
      <c r="E149" s="41">
        <v>750</v>
      </c>
      <c r="G149" s="56">
        <v>93</v>
      </c>
      <c r="H149" s="57" t="s">
        <v>157</v>
      </c>
      <c r="I149" s="58">
        <v>120</v>
      </c>
    </row>
    <row r="150" spans="3:9" x14ac:dyDescent="0.25">
      <c r="C150" s="40">
        <v>94</v>
      </c>
      <c r="D150" s="55" t="s">
        <v>150</v>
      </c>
      <c r="E150" s="41">
        <v>750</v>
      </c>
      <c r="G150" s="56">
        <v>94</v>
      </c>
      <c r="H150" s="57" t="s">
        <v>167</v>
      </c>
      <c r="I150" s="58">
        <v>120</v>
      </c>
    </row>
    <row r="151" spans="3:9" x14ac:dyDescent="0.25">
      <c r="C151" s="40">
        <v>95</v>
      </c>
      <c r="D151" s="55" t="s">
        <v>151</v>
      </c>
      <c r="E151" s="41">
        <v>750</v>
      </c>
      <c r="G151" s="56">
        <v>95</v>
      </c>
      <c r="H151" s="57" t="s">
        <v>170</v>
      </c>
      <c r="I151" s="58">
        <v>120</v>
      </c>
    </row>
    <row r="152" spans="3:9" x14ac:dyDescent="0.25">
      <c r="C152" s="40">
        <v>96</v>
      </c>
      <c r="D152" s="55" t="s">
        <v>152</v>
      </c>
      <c r="E152" s="41">
        <v>600</v>
      </c>
      <c r="G152" s="56">
        <v>96</v>
      </c>
      <c r="H152" s="57" t="s">
        <v>54</v>
      </c>
      <c r="I152" s="58">
        <v>110</v>
      </c>
    </row>
    <row r="153" spans="3:9" x14ac:dyDescent="0.25">
      <c r="C153" s="40">
        <v>97</v>
      </c>
      <c r="D153" s="55" t="s">
        <v>153</v>
      </c>
      <c r="E153" s="41">
        <v>120</v>
      </c>
      <c r="G153" s="56">
        <v>97</v>
      </c>
      <c r="H153" s="57" t="s">
        <v>56</v>
      </c>
      <c r="I153" s="58">
        <v>60</v>
      </c>
    </row>
    <row r="154" spans="3:9" x14ac:dyDescent="0.25">
      <c r="C154" s="40">
        <v>98</v>
      </c>
      <c r="D154" s="55" t="s">
        <v>154</v>
      </c>
      <c r="E154" s="41">
        <v>380</v>
      </c>
      <c r="G154" s="56">
        <v>98</v>
      </c>
      <c r="H154" s="57" t="s">
        <v>85</v>
      </c>
      <c r="I154" s="58">
        <v>60</v>
      </c>
    </row>
    <row r="155" spans="3:9" x14ac:dyDescent="0.25">
      <c r="C155" s="40">
        <v>99</v>
      </c>
      <c r="D155" s="55" t="s">
        <v>155</v>
      </c>
      <c r="E155" s="41">
        <v>990</v>
      </c>
      <c r="G155" s="56">
        <v>99</v>
      </c>
      <c r="H155" s="57" t="s">
        <v>101</v>
      </c>
      <c r="I155" s="58">
        <v>60</v>
      </c>
    </row>
    <row r="156" spans="3:9" x14ac:dyDescent="0.25">
      <c r="C156" s="40">
        <v>100</v>
      </c>
      <c r="D156" s="55" t="s">
        <v>156</v>
      </c>
      <c r="E156" s="41">
        <v>600</v>
      </c>
      <c r="G156" s="56">
        <v>100</v>
      </c>
      <c r="H156" s="57" t="s">
        <v>105</v>
      </c>
      <c r="I156" s="58">
        <v>60</v>
      </c>
    </row>
    <row r="157" spans="3:9" x14ac:dyDescent="0.25">
      <c r="C157" s="40">
        <v>101</v>
      </c>
      <c r="D157" s="55" t="s">
        <v>157</v>
      </c>
      <c r="E157" s="41">
        <v>120</v>
      </c>
      <c r="G157" s="56">
        <v>101</v>
      </c>
      <c r="H157" s="57" t="s">
        <v>122</v>
      </c>
      <c r="I157" s="58">
        <v>60</v>
      </c>
    </row>
    <row r="158" spans="3:9" x14ac:dyDescent="0.25">
      <c r="C158" s="40">
        <v>102</v>
      </c>
      <c r="D158" s="55" t="s">
        <v>158</v>
      </c>
      <c r="E158" s="41">
        <v>380</v>
      </c>
      <c r="G158" s="56">
        <v>102</v>
      </c>
      <c r="H158" s="57" t="s">
        <v>60</v>
      </c>
      <c r="I158" s="58">
        <v>45</v>
      </c>
    </row>
    <row r="159" spans="3:9" x14ac:dyDescent="0.25">
      <c r="C159" s="40">
        <v>103</v>
      </c>
      <c r="D159" s="55" t="s">
        <v>159</v>
      </c>
      <c r="E159" s="41">
        <v>990</v>
      </c>
      <c r="G159" s="56">
        <v>103</v>
      </c>
      <c r="H159" s="57" t="s">
        <v>69</v>
      </c>
      <c r="I159" s="58">
        <v>40</v>
      </c>
    </row>
    <row r="160" spans="3:9" x14ac:dyDescent="0.25">
      <c r="C160" s="40">
        <v>104</v>
      </c>
      <c r="D160" s="55" t="s">
        <v>160</v>
      </c>
      <c r="E160" s="41">
        <v>950</v>
      </c>
      <c r="G160" s="56">
        <v>104</v>
      </c>
      <c r="H160" s="57" t="s">
        <v>70</v>
      </c>
      <c r="I160" s="58">
        <v>35</v>
      </c>
    </row>
    <row r="161" spans="1:9" x14ac:dyDescent="0.25">
      <c r="C161" s="40">
        <v>105</v>
      </c>
      <c r="D161" s="55" t="s">
        <v>161</v>
      </c>
      <c r="E161" s="41">
        <v>750</v>
      </c>
      <c r="G161" s="56">
        <v>105</v>
      </c>
      <c r="H161" s="57" t="s">
        <v>57</v>
      </c>
      <c r="I161" s="58">
        <v>30</v>
      </c>
    </row>
    <row r="162" spans="1:9" x14ac:dyDescent="0.25">
      <c r="C162" s="40">
        <v>106</v>
      </c>
      <c r="D162" s="55" t="s">
        <v>162</v>
      </c>
      <c r="E162" s="41">
        <v>750</v>
      </c>
      <c r="G162" s="56">
        <v>106</v>
      </c>
      <c r="H162" s="57" t="s">
        <v>71</v>
      </c>
      <c r="I162" s="58">
        <v>30</v>
      </c>
    </row>
    <row r="163" spans="1:9" x14ac:dyDescent="0.25">
      <c r="C163" s="40">
        <v>107</v>
      </c>
      <c r="D163" s="55" t="s">
        <v>163</v>
      </c>
      <c r="E163" s="41">
        <v>750</v>
      </c>
      <c r="G163" s="56">
        <v>107</v>
      </c>
      <c r="H163" s="57" t="s">
        <v>126</v>
      </c>
      <c r="I163" s="58">
        <v>30</v>
      </c>
    </row>
    <row r="164" spans="1:9" x14ac:dyDescent="0.25">
      <c r="C164" s="40">
        <v>108</v>
      </c>
      <c r="D164" s="55" t="s">
        <v>164</v>
      </c>
      <c r="E164" s="41">
        <v>950</v>
      </c>
      <c r="G164" s="56">
        <v>108</v>
      </c>
      <c r="H164" s="57" t="s">
        <v>55</v>
      </c>
      <c r="I164" s="58">
        <v>23</v>
      </c>
    </row>
    <row r="165" spans="1:9" x14ac:dyDescent="0.25">
      <c r="C165" s="40">
        <v>109</v>
      </c>
      <c r="D165" s="55" t="s">
        <v>165</v>
      </c>
      <c r="E165" s="41">
        <v>990</v>
      </c>
      <c r="G165" s="56">
        <v>109</v>
      </c>
      <c r="H165" s="57" t="s">
        <v>63</v>
      </c>
      <c r="I165" s="58">
        <v>23</v>
      </c>
    </row>
    <row r="166" spans="1:9" x14ac:dyDescent="0.25">
      <c r="C166" s="40">
        <v>110</v>
      </c>
      <c r="D166" s="55" t="s">
        <v>166</v>
      </c>
      <c r="E166" s="41">
        <v>600</v>
      </c>
      <c r="G166" s="56">
        <v>110</v>
      </c>
      <c r="H166" s="57" t="s">
        <v>53</v>
      </c>
      <c r="I166" s="58">
        <v>20</v>
      </c>
    </row>
    <row r="167" spans="1:9" x14ac:dyDescent="0.25">
      <c r="C167" s="40">
        <v>111</v>
      </c>
      <c r="D167" s="55" t="s">
        <v>167</v>
      </c>
      <c r="E167" s="41">
        <v>120</v>
      </c>
      <c r="G167" s="56">
        <v>111</v>
      </c>
      <c r="H167" s="57" t="s">
        <v>62</v>
      </c>
      <c r="I167" s="58">
        <v>20</v>
      </c>
    </row>
    <row r="168" spans="1:9" x14ac:dyDescent="0.25">
      <c r="C168" s="40">
        <v>112</v>
      </c>
      <c r="D168" s="55" t="s">
        <v>168</v>
      </c>
      <c r="E168" s="41">
        <v>380</v>
      </c>
      <c r="G168" s="56">
        <v>112</v>
      </c>
      <c r="H168" s="57" t="s">
        <v>127</v>
      </c>
      <c r="I168" s="58">
        <v>20</v>
      </c>
    </row>
    <row r="169" spans="1:9" x14ac:dyDescent="0.25">
      <c r="C169" s="40">
        <v>113</v>
      </c>
      <c r="D169" s="55" t="s">
        <v>169</v>
      </c>
      <c r="E169" s="41">
        <v>500</v>
      </c>
      <c r="G169" s="56">
        <v>113</v>
      </c>
      <c r="H169" s="57" t="s">
        <v>66</v>
      </c>
      <c r="I169" s="58">
        <v>12</v>
      </c>
    </row>
    <row r="170" spans="1:9" ht="13.2" thickBot="1" x14ac:dyDescent="0.3">
      <c r="C170" s="45">
        <v>114</v>
      </c>
      <c r="D170" s="46" t="s">
        <v>170</v>
      </c>
      <c r="E170" s="47">
        <v>120</v>
      </c>
      <c r="G170" s="59">
        <v>114</v>
      </c>
      <c r="H170" s="60" t="s">
        <v>51</v>
      </c>
      <c r="I170" s="61">
        <v>11</v>
      </c>
    </row>
    <row r="171" spans="1:9" x14ac:dyDescent="0.25">
      <c r="E171" s="49">
        <f>SUM(E57:E170)</f>
        <v>57569</v>
      </c>
      <c r="G171" s="44"/>
      <c r="I171" s="49">
        <f>SUM(I57:I170)</f>
        <v>57569</v>
      </c>
    </row>
    <row r="176" spans="1:9" x14ac:dyDescent="0.25">
      <c r="A176" s="62" t="s">
        <v>200</v>
      </c>
    </row>
    <row r="177" spans="1:10" x14ac:dyDescent="0.25">
      <c r="A177" s="2" t="s">
        <v>177</v>
      </c>
    </row>
    <row r="179" spans="1:10" ht="13.2" thickBot="1" x14ac:dyDescent="0.3">
      <c r="A179" s="27"/>
      <c r="C179" s="178" t="s">
        <v>42</v>
      </c>
      <c r="D179" s="178"/>
      <c r="E179" s="178"/>
    </row>
    <row r="180" spans="1:10" ht="13.2" thickBot="1" x14ac:dyDescent="0.3">
      <c r="B180" s="2" t="s">
        <v>45</v>
      </c>
      <c r="C180" s="35" t="s">
        <v>46</v>
      </c>
      <c r="D180" s="36" t="s">
        <v>47</v>
      </c>
      <c r="E180" s="37" t="s">
        <v>48</v>
      </c>
      <c r="G180" s="35" t="s">
        <v>46</v>
      </c>
      <c r="H180" s="36" t="s">
        <v>47</v>
      </c>
      <c r="I180" s="37" t="s">
        <v>48</v>
      </c>
    </row>
    <row r="181" spans="1:10" x14ac:dyDescent="0.25">
      <c r="A181" s="38" t="s">
        <v>13</v>
      </c>
      <c r="B181" s="39">
        <v>57568.747636683031</v>
      </c>
      <c r="C181" s="52">
        <v>1</v>
      </c>
      <c r="D181" s="53" t="s">
        <v>50</v>
      </c>
      <c r="E181" s="54">
        <v>4500</v>
      </c>
      <c r="G181" s="85">
        <v>1</v>
      </c>
      <c r="H181" s="86" t="s">
        <v>50</v>
      </c>
      <c r="I181" s="87">
        <v>4500</v>
      </c>
      <c r="J181" s="1" t="s">
        <v>52</v>
      </c>
    </row>
    <row r="182" spans="1:10" x14ac:dyDescent="0.25">
      <c r="C182" s="40">
        <v>2</v>
      </c>
      <c r="D182" s="55" t="s">
        <v>53</v>
      </c>
      <c r="E182" s="41">
        <v>2000</v>
      </c>
      <c r="G182" s="88">
        <v>2</v>
      </c>
      <c r="H182" s="89" t="s">
        <v>53</v>
      </c>
      <c r="I182" s="90">
        <v>2000</v>
      </c>
    </row>
    <row r="183" spans="1:10" x14ac:dyDescent="0.25">
      <c r="C183" s="40">
        <v>3</v>
      </c>
      <c r="D183" s="55" t="s">
        <v>55</v>
      </c>
      <c r="E183" s="41">
        <v>7300</v>
      </c>
      <c r="G183" s="88">
        <v>3</v>
      </c>
      <c r="H183" s="89" t="s">
        <v>55</v>
      </c>
      <c r="I183" s="90">
        <v>7300</v>
      </c>
    </row>
    <row r="184" spans="1:10" x14ac:dyDescent="0.25">
      <c r="C184" s="40">
        <v>4</v>
      </c>
      <c r="D184" s="55" t="s">
        <v>51</v>
      </c>
      <c r="E184" s="41">
        <v>7000</v>
      </c>
      <c r="G184" s="88">
        <v>4</v>
      </c>
      <c r="H184" s="89" t="s">
        <v>51</v>
      </c>
      <c r="I184" s="90">
        <v>7000</v>
      </c>
    </row>
    <row r="185" spans="1:10" x14ac:dyDescent="0.25">
      <c r="C185" s="40">
        <v>5</v>
      </c>
      <c r="D185" s="55" t="s">
        <v>57</v>
      </c>
      <c r="E185" s="41">
        <v>3000</v>
      </c>
      <c r="G185" s="88">
        <v>5</v>
      </c>
      <c r="H185" s="89" t="s">
        <v>57</v>
      </c>
      <c r="I185" s="90">
        <v>3000</v>
      </c>
    </row>
    <row r="186" spans="1:10" x14ac:dyDescent="0.25">
      <c r="C186" s="40">
        <v>6</v>
      </c>
      <c r="D186" s="55" t="s">
        <v>59</v>
      </c>
      <c r="E186" s="41">
        <v>9500</v>
      </c>
      <c r="G186" s="88">
        <v>6</v>
      </c>
      <c r="H186" s="89" t="s">
        <v>59</v>
      </c>
      <c r="I186" s="90">
        <v>9500</v>
      </c>
    </row>
    <row r="187" spans="1:10" x14ac:dyDescent="0.25">
      <c r="C187" s="40">
        <v>7</v>
      </c>
      <c r="D187" s="55" t="s">
        <v>61</v>
      </c>
      <c r="E187" s="41">
        <v>5200</v>
      </c>
      <c r="G187" s="88">
        <v>7</v>
      </c>
      <c r="H187" s="89" t="s">
        <v>61</v>
      </c>
      <c r="I187" s="90">
        <v>5200</v>
      </c>
    </row>
    <row r="188" spans="1:10" x14ac:dyDescent="0.25">
      <c r="C188" s="40">
        <v>8</v>
      </c>
      <c r="D188" s="55" t="s">
        <v>62</v>
      </c>
      <c r="E188" s="41">
        <v>4400</v>
      </c>
      <c r="G188" s="88">
        <v>8</v>
      </c>
      <c r="H188" s="89" t="s">
        <v>62</v>
      </c>
      <c r="I188" s="90">
        <v>4400</v>
      </c>
    </row>
    <row r="189" spans="1:10" x14ac:dyDescent="0.25">
      <c r="C189" s="40">
        <v>9</v>
      </c>
      <c r="D189" s="55" t="s">
        <v>64</v>
      </c>
      <c r="E189" s="41">
        <v>9500</v>
      </c>
      <c r="G189" s="88">
        <v>9</v>
      </c>
      <c r="H189" s="89" t="s">
        <v>64</v>
      </c>
      <c r="I189" s="90">
        <v>9500</v>
      </c>
    </row>
    <row r="190" spans="1:10" ht="13.2" thickBot="1" x14ac:dyDescent="0.3">
      <c r="C190" s="45">
        <v>10</v>
      </c>
      <c r="D190" s="46" t="s">
        <v>65</v>
      </c>
      <c r="E190" s="47">
        <v>5169</v>
      </c>
      <c r="G190" s="93">
        <v>10</v>
      </c>
      <c r="H190" s="94" t="s">
        <v>65</v>
      </c>
      <c r="I190" s="95">
        <v>5169</v>
      </c>
      <c r="J190" s="91">
        <f>SUM(I181:I190)</f>
        <v>57569</v>
      </c>
    </row>
    <row r="191" spans="1:10" x14ac:dyDescent="0.25">
      <c r="E191" s="49">
        <f>SUM(E181:E190)</f>
        <v>57569</v>
      </c>
      <c r="G191" s="49"/>
    </row>
  </sheetData>
  <sortState xmlns:xlrd2="http://schemas.microsoft.com/office/spreadsheetml/2017/richdata2" ref="H57:I170">
    <sortCondition descending="1" ref="I57:I170"/>
  </sortState>
  <mergeCells count="8">
    <mergeCell ref="C179:E179"/>
    <mergeCell ref="C18:E18"/>
    <mergeCell ref="G19:I19"/>
    <mergeCell ref="B2:G2"/>
    <mergeCell ref="B4:G4"/>
    <mergeCell ref="E5:E10"/>
    <mergeCell ref="C55:E55"/>
    <mergeCell ref="G56:I56"/>
  </mergeCells>
  <phoneticPr fontId="10" type="noConversion"/>
  <conditionalFormatting sqref="E5">
    <cfRule type="expression" dxfId="1" priority="3">
      <formula>$C$3="PRINT"</formula>
    </cfRule>
  </conditionalFormatting>
  <conditionalFormatting sqref="F11">
    <cfRule type="expression" dxfId="0" priority="1">
      <formula>$C$3="PRINT"</formula>
    </cfRule>
  </conditionalFormatting>
  <pageMargins left="0.7" right="0.7" top="0.75" bottom="0.75" header="0.3" footer="0.3"/>
  <pageSetup paperSize="9" orientation="portrait" horizontalDpi="300" verticalDpi="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BD0E1B72D31D24387990FE6741538EC" ma:contentTypeVersion="4" ma:contentTypeDescription="Create a new document." ma:contentTypeScope="" ma:versionID="94ff2a07b2c2364c7f482099c2eba13e">
  <xsd:schema xmlns:xsd="http://www.w3.org/2001/XMLSchema" xmlns:xs="http://www.w3.org/2001/XMLSchema" xmlns:p="http://schemas.microsoft.com/office/2006/metadata/properties" xmlns:ns2="cb2344b7-16d5-4d26-983b-2104d2d5b732" targetNamespace="http://schemas.microsoft.com/office/2006/metadata/properties" ma:root="true" ma:fieldsID="ae08f59c866606cd1f4aae39550f663a" ns2:_="">
    <xsd:import namespace="cb2344b7-16d5-4d26-983b-2104d2d5b73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2344b7-16d5-4d26-983b-2104d2d5b73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815C387-8F19-4473-93D2-138D740BD5E0}">
  <ds:schemaRefs>
    <ds:schemaRef ds:uri="http://schemas.microsoft.com/sharepoint/v3/contenttype/forms"/>
  </ds:schemaRefs>
</ds:datastoreItem>
</file>

<file path=customXml/itemProps2.xml><?xml version="1.0" encoding="utf-8"?>
<ds:datastoreItem xmlns:ds="http://schemas.openxmlformats.org/officeDocument/2006/customXml" ds:itemID="{5DA1C68E-A11F-4388-B3F5-7BEF776CA33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2344b7-16d5-4d26-983b-2104d2d5b73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03F9ECD-3E50-4770-BEFA-9349BD62DCAB}">
  <ds:schemaRefs>
    <ds:schemaRef ds:uri="cb2344b7-16d5-4d26-983b-2104d2d5b732"/>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docProps/CustomMKOP.xml><?xml version="1.0" encoding="utf-8"?>
<Properties xmlns="http://schemas.openxmlformats.org/officeDocument/2006/custom-properties" xmlns:vt="http://schemas.openxmlformats.org/officeDocument/2006/docPropsVTypes">
  <property fmtid="{D5CDD505-2E9C-101B-9397-08002B2CF9AE}" pid="2" name="MKProdID">
    <vt:lpwstr>ZMExtensions</vt:lpwstr>
  </property>
  <property fmtid="{D5CDD505-2E9C-101B-9397-08002B2CF9AE}" pid="3" name="SizeBefore">
    <vt:lpwstr>42203</vt:lpwstr>
  </property>
  <property fmtid="{D5CDD505-2E9C-101B-9397-08002B2CF9AE}" pid="4" name="OptimizationTime">
    <vt:lpwstr>20200731_2100</vt:lpwstr>
  </property>
</Properties>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5</vt:i4>
      </vt:variant>
    </vt:vector>
  </HeadingPairs>
  <TitlesOfParts>
    <vt:vector size="5" baseType="lpstr">
      <vt:lpstr>User Guidance</vt:lpstr>
      <vt:lpstr>Preliminary Risk Assessment</vt:lpstr>
      <vt:lpstr>Risk Levels</vt:lpstr>
      <vt:lpstr>Determining the Sample</vt:lpstr>
      <vt:lpstr>Sample Size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Eva Leka</dc:creator>
  <cp:lastModifiedBy>Lisa Haapaniemi</cp:lastModifiedBy>
  <dcterms:created xsi:type="dcterms:W3CDTF">2020-07-28T12:26:29Z</dcterms:created>
  <dcterms:modified xsi:type="dcterms:W3CDTF">2020-07-31T16:01:26Z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0x010100DBD0E1B72D31D24387990FE6741538EC</vt:lpwstr>
  </property>
</Properties>
</file>